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przemyslaw.hermann\Desktop\Do opublikowania\Załączniki do SIWZ- Usługi leśne 2021\Zał. nr 2 do SIWZ- Kosztorys Ofertowy\"/>
    </mc:Choice>
  </mc:AlternateContent>
  <bookViews>
    <workbookView xWindow="0" yWindow="0" windowWidth="26175" windowHeight="13020"/>
  </bookViews>
  <sheets>
    <sheet name="pakiet 2 PUSTY"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79" i="1" l="1"/>
  <c r="H78" i="1"/>
  <c r="H77" i="1"/>
  <c r="H76" i="1"/>
  <c r="H74" i="1"/>
  <c r="H73" i="1"/>
  <c r="H71" i="1"/>
  <c r="H69" i="1"/>
  <c r="H67" i="1"/>
  <c r="H65" i="1"/>
  <c r="H63" i="1"/>
  <c r="H62" i="1"/>
  <c r="H60" i="1"/>
  <c r="H58" i="1"/>
  <c r="H57" i="1"/>
  <c r="H56" i="1"/>
  <c r="H55" i="1"/>
  <c r="H54" i="1"/>
  <c r="H53" i="1"/>
  <c r="H52" i="1"/>
  <c r="H51" i="1"/>
  <c r="H49" i="1"/>
  <c r="H48" i="1"/>
  <c r="H47" i="1"/>
  <c r="H46" i="1"/>
  <c r="H45" i="1"/>
  <c r="H44" i="1"/>
  <c r="H43" i="1"/>
  <c r="H42" i="1"/>
  <c r="H18" i="1"/>
  <c r="J18" i="1" s="1"/>
  <c r="H20" i="1"/>
  <c r="H21" i="1"/>
  <c r="H22" i="1"/>
  <c r="H39" i="1"/>
  <c r="H37" i="1"/>
  <c r="H36" i="1"/>
  <c r="H35" i="1"/>
  <c r="H32" i="1"/>
  <c r="H31" i="1"/>
  <c r="H30" i="1"/>
  <c r="H27" i="1"/>
  <c r="H34" i="1"/>
  <c r="H33" i="1"/>
  <c r="J22" i="1" l="1"/>
  <c r="D82" i="1" l="1"/>
  <c r="M79" i="1"/>
  <c r="N79" i="1" s="1"/>
  <c r="J79" i="1"/>
  <c r="K79" i="1" s="1"/>
  <c r="M78" i="1"/>
  <c r="N78" i="1" s="1"/>
  <c r="J78" i="1"/>
  <c r="K78" i="1" s="1"/>
  <c r="M77" i="1"/>
  <c r="N77" i="1" s="1"/>
  <c r="J77" i="1"/>
  <c r="K77" i="1" s="1"/>
  <c r="M76" i="1"/>
  <c r="N76" i="1" s="1"/>
  <c r="J76" i="1"/>
  <c r="K76" i="1" s="1"/>
  <c r="M74" i="1"/>
  <c r="N74" i="1" s="1"/>
  <c r="J74" i="1"/>
  <c r="K74" i="1" s="1"/>
  <c r="M73" i="1"/>
  <c r="N73" i="1" s="1"/>
  <c r="J73" i="1"/>
  <c r="K73" i="1" s="1"/>
  <c r="M71" i="1"/>
  <c r="N71" i="1" s="1"/>
  <c r="J71" i="1"/>
  <c r="K71" i="1" s="1"/>
  <c r="M69" i="1"/>
  <c r="N69" i="1" s="1"/>
  <c r="J69" i="1"/>
  <c r="K69" i="1" s="1"/>
  <c r="M67" i="1"/>
  <c r="N67" i="1" s="1"/>
  <c r="J67" i="1"/>
  <c r="K67" i="1" s="1"/>
  <c r="M65" i="1"/>
  <c r="N65" i="1" s="1"/>
  <c r="J65" i="1"/>
  <c r="K65" i="1" s="1"/>
  <c r="M63" i="1"/>
  <c r="N63" i="1" s="1"/>
  <c r="J63" i="1"/>
  <c r="K63" i="1" s="1"/>
  <c r="M62" i="1"/>
  <c r="N62" i="1" s="1"/>
  <c r="J62" i="1"/>
  <c r="K62" i="1" s="1"/>
  <c r="M60" i="1"/>
  <c r="N60" i="1" s="1"/>
  <c r="J60" i="1"/>
  <c r="K60" i="1" s="1"/>
  <c r="M58" i="1"/>
  <c r="N58" i="1" s="1"/>
  <c r="J58" i="1"/>
  <c r="K58" i="1" s="1"/>
  <c r="M57" i="1"/>
  <c r="N57" i="1" s="1"/>
  <c r="J57" i="1"/>
  <c r="K57" i="1" s="1"/>
  <c r="M56" i="1"/>
  <c r="N56" i="1" s="1"/>
  <c r="J56" i="1"/>
  <c r="K56" i="1" s="1"/>
  <c r="M55" i="1"/>
  <c r="N55" i="1" s="1"/>
  <c r="J55" i="1"/>
  <c r="K55" i="1" s="1"/>
  <c r="M54" i="1"/>
  <c r="N54" i="1" s="1"/>
  <c r="J54" i="1"/>
  <c r="K54" i="1" s="1"/>
  <c r="M53" i="1"/>
  <c r="N53" i="1" s="1"/>
  <c r="J53" i="1"/>
  <c r="K53" i="1" s="1"/>
  <c r="M52" i="1"/>
  <c r="N52" i="1" s="1"/>
  <c r="J52" i="1"/>
  <c r="K52" i="1" s="1"/>
  <c r="M51" i="1"/>
  <c r="N51" i="1" s="1"/>
  <c r="J51" i="1"/>
  <c r="K51" i="1" s="1"/>
  <c r="M49" i="1"/>
  <c r="N49" i="1" s="1"/>
  <c r="J49" i="1"/>
  <c r="K49" i="1" s="1"/>
  <c r="M48" i="1"/>
  <c r="N48" i="1" s="1"/>
  <c r="J48" i="1"/>
  <c r="K48" i="1" s="1"/>
  <c r="M47" i="1"/>
  <c r="N47" i="1" s="1"/>
  <c r="J47" i="1"/>
  <c r="K47" i="1" s="1"/>
  <c r="M46" i="1"/>
  <c r="N46" i="1" s="1"/>
  <c r="J46" i="1"/>
  <c r="K46" i="1" s="1"/>
  <c r="M45" i="1"/>
  <c r="N45" i="1" s="1"/>
  <c r="J45" i="1"/>
  <c r="K45" i="1" s="1"/>
  <c r="M44" i="1"/>
  <c r="N44" i="1" s="1"/>
  <c r="J44" i="1"/>
  <c r="K44" i="1" s="1"/>
  <c r="M43" i="1"/>
  <c r="N43" i="1" s="1"/>
  <c r="J43" i="1"/>
  <c r="K43" i="1" s="1"/>
  <c r="M42" i="1"/>
  <c r="N42" i="1" s="1"/>
  <c r="J42" i="1"/>
  <c r="K42" i="1" s="1"/>
  <c r="M39" i="1"/>
  <c r="N39" i="1" s="1"/>
  <c r="J39" i="1"/>
  <c r="K39" i="1" s="1"/>
  <c r="M37" i="1"/>
  <c r="N37" i="1" s="1"/>
  <c r="J37" i="1"/>
  <c r="K37" i="1" s="1"/>
  <c r="M36" i="1"/>
  <c r="N36" i="1" s="1"/>
  <c r="J36" i="1"/>
  <c r="K36" i="1" s="1"/>
  <c r="M35" i="1"/>
  <c r="N35" i="1" s="1"/>
  <c r="J35" i="1"/>
  <c r="K35" i="1" s="1"/>
  <c r="M32" i="1"/>
  <c r="N32" i="1" s="1"/>
  <c r="J32" i="1"/>
  <c r="K32" i="1" s="1"/>
  <c r="M31" i="1"/>
  <c r="N31" i="1" s="1"/>
  <c r="J31" i="1"/>
  <c r="K31" i="1" s="1"/>
  <c r="M30" i="1"/>
  <c r="N30" i="1" s="1"/>
  <c r="J30" i="1"/>
  <c r="K30" i="1" s="1"/>
  <c r="M28" i="1"/>
  <c r="N28" i="1" s="1"/>
  <c r="J28" i="1"/>
  <c r="K28" i="1" s="1"/>
  <c r="M27" i="1"/>
  <c r="N27" i="1" s="1"/>
  <c r="J27" i="1"/>
  <c r="K27" i="1" s="1"/>
  <c r="J26" i="1"/>
  <c r="J25" i="1"/>
  <c r="J24" i="1"/>
  <c r="J23" i="1"/>
  <c r="M22" i="1"/>
  <c r="N22" i="1" s="1"/>
  <c r="K22" i="1"/>
  <c r="M21" i="1"/>
  <c r="N21" i="1" s="1"/>
  <c r="J21" i="1"/>
  <c r="K21" i="1" s="1"/>
  <c r="M20" i="1"/>
  <c r="N20" i="1" s="1"/>
  <c r="J20" i="1"/>
  <c r="K20" i="1" s="1"/>
  <c r="M19" i="1"/>
  <c r="M18" i="1"/>
  <c r="N18" i="1" s="1"/>
  <c r="K18" i="1"/>
  <c r="D83" i="1" l="1"/>
  <c r="N80" i="1"/>
  <c r="D87" i="1" s="1"/>
</calcChain>
</file>

<file path=xl/sharedStrings.xml><?xml version="1.0" encoding="utf-8"?>
<sst xmlns="http://schemas.openxmlformats.org/spreadsheetml/2006/main" count="233" uniqueCount="175">
  <si>
    <t>Załącznik nr 2 do SIWZ</t>
  </si>
  <si>
    <t>(Nazwa i adres wykonawcy)</t>
  </si>
  <si>
    <t xml:space="preserve">KOSZTORYS OFERTOWY
</t>
  </si>
  <si>
    <t>Skarb Państwa -</t>
  </si>
  <si>
    <t xml:space="preserve">Państwowe Gospodarstwo Leśne Lasy Państwowe
</t>
  </si>
  <si>
    <t>Nadleśnictwo Lutówko</t>
  </si>
  <si>
    <t>Lutówko 18; 89-407 Lutówko</t>
  </si>
  <si>
    <r>
      <t>Odpowiadając na ogłoszenie o przetargu nieograniczonym na „Wykonywanie usług z zakresu gospodarki leśnej na terenie Nadleśnictwa Lutówko</t>
    </r>
    <r>
      <rPr>
        <sz val="14"/>
        <color rgb="FF333333"/>
        <rFont val="Times New Roman"/>
        <family val="1"/>
        <charset val="238"/>
      </rPr>
      <t xml:space="preserve"> w roku 2021" składamy niniejszym ofertę na Pakiet 2 tego zamówienia i oferujemy następujące ceny jednostkowe za usługi wchodzące w skład tej części zamówienia:</t>
    </r>
  </si>
  <si>
    <t xml:space="preserve">L.p.
</t>
  </si>
  <si>
    <t xml:space="preserve">Pozycja w standardzie RDLP
</t>
  </si>
  <si>
    <t xml:space="preserve">Czynność - opis prac
</t>
  </si>
  <si>
    <t xml:space="preserve">Jedn.
</t>
  </si>
  <si>
    <t xml:space="preserve">Ilość
</t>
  </si>
  <si>
    <t xml:space="preserve">Cena jednostkowa netto w PLN
</t>
  </si>
  <si>
    <t xml:space="preserve">Wartość całkowita netto w PLN
</t>
  </si>
  <si>
    <t xml:space="preserve">Stawka VAT
</t>
  </si>
  <si>
    <t xml:space="preserve">Wartość VAT w PLN
</t>
  </si>
  <si>
    <t xml:space="preserve">Wartość całkowita brutto w PLN
</t>
  </si>
  <si>
    <t>I.1.1                                                          I.1.3</t>
  </si>
  <si>
    <t xml:space="preserve">PORZ&gt;100
</t>
  </si>
  <si>
    <t>Oczyszczanie zrębów i halizn z krzewów, jeżyn, malin itp. poprzez wycinanie i wynoszenie - dla 100% pokrycia powierzchni</t>
  </si>
  <si>
    <t xml:space="preserve">HA
</t>
  </si>
  <si>
    <t>WPOD-31N    WPOD-32N    WPOD-33N    WPOD-61N    WPOD-62N    WPOD-63N    WPOD&gt;61N    WPOD&gt;62N    WPOD&gt;63N</t>
  </si>
  <si>
    <t>Wycinanie podszytów i podrostów (wys.  do 1 m; od 1 do 2 m;  powyżej 2 m) w cięciach rębnych, wycinanie, znoszenie i układanie w stosy niewymiarowe z pozostawieniem na powierzchni (teren równy lub falisty) – przy pokryciu pow. odpowiednio: do 30% (…-31N; …-32N; …-33N), 31-60% (…-61N; …-62N; …-63N) i pow. 60% (…&gt;61N; …&gt;62N; …&gt;63N)</t>
  </si>
  <si>
    <t>I.1.2</t>
  </si>
  <si>
    <t xml:space="preserve">ROZDR-PP
</t>
  </si>
  <si>
    <t>Rozdrabnianie pozostałości pozrębowych na całej pow. - bez mieszania z glebą</t>
  </si>
  <si>
    <t>I.2.2</t>
  </si>
  <si>
    <t>WYK-TAL40    WYK-TAL60    WYK-PL12    WYK-TALOK    POP-TAL</t>
  </si>
  <si>
    <t>Zdarcie pokrywy na talerzach 40cm x 40cm</t>
  </si>
  <si>
    <t xml:space="preserve">TSZT
</t>
  </si>
  <si>
    <t>I.3.1                                             I.3.2</t>
  </si>
  <si>
    <t xml:space="preserve">WYK-PASCZ
</t>
  </si>
  <si>
    <t>Wyorywanie bruzd pługiem leśnym typu LPZ na powierzchni powyżej 0,50 ha</t>
  </si>
  <si>
    <t xml:space="preserve">KMTR
</t>
  </si>
  <si>
    <t xml:space="preserve">WYK-PA5CZ
</t>
  </si>
  <si>
    <t>Wyorywanie bruzd pługiem leśnym typu LPZ  na pow. do 0,5ha (np. gniazda)</t>
  </si>
  <si>
    <t xml:space="preserve">WYK-PASCP
</t>
  </si>
  <si>
    <t>Wyorywanie bruzd pługiem leśnym typu LPZ  pod okapem</t>
  </si>
  <si>
    <t xml:space="preserve">WYK-POGCZ
</t>
  </si>
  <si>
    <t>Wyorywanie bruzd pługiem leśnym typu LPZ  z pogłębiaczem na powierzchni powyżej 0,50 ha</t>
  </si>
  <si>
    <t xml:space="preserve">WYK-PA5GZ
</t>
  </si>
  <si>
    <t>Wyorywanie bruzd pługiem leśnym typu LPZ  z pogłębiaczem na pow. do 0,5 ha (np. gniazda)</t>
  </si>
  <si>
    <t>I.4.2</t>
  </si>
  <si>
    <t xml:space="preserve">SADZ-1M
</t>
  </si>
  <si>
    <t xml:space="preserve">Sadzenie 1 latek w jamkę
</t>
  </si>
  <si>
    <t xml:space="preserve">SADZ-WM
</t>
  </si>
  <si>
    <t>Sadzenie wielolatek w jamkę</t>
  </si>
  <si>
    <t xml:space="preserve">SADZ-WB
</t>
  </si>
  <si>
    <t>Sadzenie wielolatek z bryłką w jamkę</t>
  </si>
  <si>
    <t>I.4.12</t>
  </si>
  <si>
    <t>SADZ-W+D</t>
  </si>
  <si>
    <t>Sadzenie wielolatek z wykopaniem dołków</t>
  </si>
  <si>
    <t>TSZT</t>
  </si>
  <si>
    <t>8%</t>
  </si>
  <si>
    <t>I.4.6</t>
  </si>
  <si>
    <t xml:space="preserve">TRAN-SAD8
</t>
  </si>
  <si>
    <t xml:space="preserve">Dowóz sadzonek
</t>
  </si>
  <si>
    <t>I.5.2                                          I.5.5</t>
  </si>
  <si>
    <t xml:space="preserve">KOSZ-CHN
</t>
  </si>
  <si>
    <t>Wykaszanie chwastów w uprawach, również usuwanie nalotów w uprawach pochodnych</t>
  </si>
  <si>
    <t xml:space="preserve">KOSZ-CHNS
</t>
  </si>
  <si>
    <t>Wykaszanie chwastów sierpem w uprawach, również usuwanie nalotów w uprawach pochodnych</t>
  </si>
  <si>
    <t xml:space="preserve">WYDEPT
</t>
  </si>
  <si>
    <t>Wydeptywanie chwastów wokół sadzonek</t>
  </si>
  <si>
    <t>I.5.6</t>
  </si>
  <si>
    <t xml:space="preserve">CW-SZTIL
</t>
  </si>
  <si>
    <t xml:space="preserve">Czyszczenia wczesne w uprawach z sadzenia i siewów sztucznych iglastych lub liściastych
</t>
  </si>
  <si>
    <t xml:space="preserve">CW-SZTM
</t>
  </si>
  <si>
    <t>I.6.1</t>
  </si>
  <si>
    <t>CP-SZTIL1</t>
  </si>
  <si>
    <t>Czyszczenia późne w młodnikach iglastych lub liściastych z sadzenia zabieg I</t>
  </si>
  <si>
    <t xml:space="preserve">CP-SZTIL2
</t>
  </si>
  <si>
    <t xml:space="preserve">Czyszczenia późne w młodnikach iglastych lub liściastych z sadzenia zabieg II
</t>
  </si>
  <si>
    <t xml:space="preserve">CP-SZTM1
</t>
  </si>
  <si>
    <t xml:space="preserve">Czyszczenia późne w młodnikach wielogatunkowych z sadzenia zabieg I
</t>
  </si>
  <si>
    <t xml:space="preserve">CP-SZTM2
</t>
  </si>
  <si>
    <t>Czyszczenia późne w młodnikach wielogatunkowych z sadzenia zabieg II</t>
  </si>
  <si>
    <t>II.1.1</t>
  </si>
  <si>
    <t xml:space="preserve">ZAB-REPEL
</t>
  </si>
  <si>
    <t xml:space="preserve">Zabezpieczenie upraw przed zwierzyną przy użyciu repelentów
</t>
  </si>
  <si>
    <t>II.8.2</t>
  </si>
  <si>
    <t>SZUK-OWA2</t>
  </si>
  <si>
    <t>Próbne poszukiwania owadów w ściółce - metoda dwóch drzew</t>
  </si>
  <si>
    <t>SZT</t>
  </si>
  <si>
    <t>II.10.1</t>
  </si>
  <si>
    <t xml:space="preserve">GRODZ-SN
</t>
  </si>
  <si>
    <t xml:space="preserve">Grodzenie upraw przed zwierzyną siatką nową
</t>
  </si>
  <si>
    <t xml:space="preserve">HM
</t>
  </si>
  <si>
    <t xml:space="preserve">GRODZ-SR
</t>
  </si>
  <si>
    <t xml:space="preserve">Grodzenie upraw przed zwierzyną siatką rozbiórkową
</t>
  </si>
  <si>
    <t>II.10.2</t>
  </si>
  <si>
    <t>WYK-SLUPL</t>
  </si>
  <si>
    <t xml:space="preserve">Przygotowanie słupków liściastych
</t>
  </si>
  <si>
    <t xml:space="preserve">SZT
</t>
  </si>
  <si>
    <t>II.11.1</t>
  </si>
  <si>
    <t xml:space="preserve">GRODZ-DEM
</t>
  </si>
  <si>
    <t xml:space="preserve">Demontaż (likwidacja) ogrodzeń
</t>
  </si>
  <si>
    <t>HM</t>
  </si>
  <si>
    <t>II.11.2</t>
  </si>
  <si>
    <t xml:space="preserve">KONS-OGR
</t>
  </si>
  <si>
    <t xml:space="preserve">Naprawa (konserwacja) ogrodzeń upraw leśnych
</t>
  </si>
  <si>
    <t>H</t>
  </si>
  <si>
    <t>21</t>
  </si>
  <si>
    <t>II.5.2</t>
  </si>
  <si>
    <t xml:space="preserve">KOR-PSO
</t>
  </si>
  <si>
    <t xml:space="preserve">Korowanie pułapek i niszczenie kory -sosna
</t>
  </si>
  <si>
    <t>M3</t>
  </si>
  <si>
    <t xml:space="preserve">KOR-PŚW
</t>
  </si>
  <si>
    <t xml:space="preserve">Korowanie pułapek i niszczenie kory
 - świerk
</t>
  </si>
  <si>
    <t>II.13.2</t>
  </si>
  <si>
    <t xml:space="preserve">NAPR-BUD
</t>
  </si>
  <si>
    <t xml:space="preserve">Naprawa starych budek lęgowych i schronów dla nietoperzy
</t>
  </si>
  <si>
    <t>II.13.3</t>
  </si>
  <si>
    <t xml:space="preserve">CZYSZ-BUD
</t>
  </si>
  <si>
    <t>Czyszczenie budek lęgowych i schronów dla nietoperzy</t>
  </si>
  <si>
    <t>II.14.8</t>
  </si>
  <si>
    <t xml:space="preserve">KOR-NIŻ
</t>
  </si>
  <si>
    <t>Zbiór i niszczenie zasiedlonej kory</t>
  </si>
  <si>
    <t xml:space="preserve">M3P
</t>
  </si>
  <si>
    <t>II.12.1</t>
  </si>
  <si>
    <t xml:space="preserve">PORZ-SPAL
</t>
  </si>
  <si>
    <t xml:space="preserve">Spalanie gałęzi ułożonych w stosy
</t>
  </si>
  <si>
    <t xml:space="preserve">M3P 
</t>
  </si>
  <si>
    <t>II.12.2</t>
  </si>
  <si>
    <t>ZD-SO</t>
  </si>
  <si>
    <t>Zrębkowanie drobnicy SO</t>
  </si>
  <si>
    <t>ZD-ŚW</t>
  </si>
  <si>
    <t>Zrębkowanie drobnicy ŚW</t>
  </si>
  <si>
    <t>UDSN-SO</t>
  </si>
  <si>
    <t>Układanie drobnicy w stosy niewymiarowe celem zrębkowania SO</t>
  </si>
  <si>
    <t>UDSN-ŚW</t>
  </si>
  <si>
    <t>Układanie drobnicy w stosy niewymiarowe celem zrębkowania ŚW</t>
  </si>
  <si>
    <t>30</t>
  </si>
  <si>
    <t>III.1</t>
  </si>
  <si>
    <t xml:space="preserve">CWDN-D CWDG-D
</t>
  </si>
  <si>
    <t xml:space="preserve">Całkowity wyrób drewna
</t>
  </si>
  <si>
    <t xml:space="preserve">M3
</t>
  </si>
  <si>
    <t>31</t>
  </si>
  <si>
    <t xml:space="preserve">CWDPN
CWDPG
</t>
  </si>
  <si>
    <t xml:space="preserve">Całkowity wyrób drewna pilarką
</t>
  </si>
  <si>
    <t xml:space="preserve">CWDN-D
CWDG-D
</t>
  </si>
  <si>
    <t>32</t>
  </si>
  <si>
    <t xml:space="preserve">CWDPN 
CWDPG
</t>
  </si>
  <si>
    <t>33</t>
  </si>
  <si>
    <t>34</t>
  </si>
  <si>
    <t>III.2.1</t>
  </si>
  <si>
    <t xml:space="preserve">ZRYWKA
</t>
  </si>
  <si>
    <t xml:space="preserve">Zrywka drewna
</t>
  </si>
  <si>
    <t>IV.1.2</t>
  </si>
  <si>
    <t>PORZ-PBZH</t>
  </si>
  <si>
    <t>Przeciwpożarowe porządkowanie terenów – bez zabiegów gospodarczych na szerokości pasa 30 m</t>
  </si>
  <si>
    <t>HA</t>
  </si>
  <si>
    <t>I.1.5                                    II.12.1</t>
  </si>
  <si>
    <t>PORZ-STOS; PORZ-ROZDR</t>
  </si>
  <si>
    <t>Wynoszenie i układanie pozostałości w stosy niewymiarowe</t>
  </si>
  <si>
    <t>M3P</t>
  </si>
  <si>
    <t>GODZ RH8</t>
  </si>
  <si>
    <t xml:space="preserve">Prace wykonywane ręcznie </t>
  </si>
  <si>
    <t xml:space="preserve">GODZ RH23 </t>
  </si>
  <si>
    <t>GODZ MH8</t>
  </si>
  <si>
    <t xml:space="preserve">Prace wykonywane ciągnikiem </t>
  </si>
  <si>
    <t>GODZ MH23</t>
  </si>
  <si>
    <t>Cena łączna netto w PLN</t>
  </si>
  <si>
    <t>Cena łączna brutto w PLN</t>
  </si>
  <si>
    <t>Hodowla lasu</t>
  </si>
  <si>
    <t>Ochrona lasu</t>
  </si>
  <si>
    <t xml:space="preserve">Cięcia zupełne - rębne (rębnie I)
IA, IAK, IB, IBK, IC, ICK, IAS, IBS, ICS
</t>
  </si>
  <si>
    <t xml:space="preserve">Pozostałe cięcia rębne – realizowane w ramach rębni
IIA, IIAK, IIAU, IIAUK, IIB, IIBK, IIBU, IIBUK, IIC, IICK, IICU, IICUK, IID, IIDK, IIDU, IIDUK, IIIA, IIIAK, IIIAU, IIIAUK IIIB, IIIBK, IIIBU, IIIBUK, IVA, IVAK, IVAU, IVAUK, IVB, IVBK, IVBU, IVBUK, IVC, IVCK, IVCU, IVCUK, IVD, IVDK, IVDU, IVDUK, V, VK, IIAS, IIAUS, IIBS, IIBUS, IICS, IICUS, IIDS, IIDUS, IIIAS, IIIAUS, IIIBS, IIIBUS, IVAS, IVAUS, IVBS, IVBUS, IVCS, IVCUS, IVDS, IVDUS, VS
</t>
  </si>
  <si>
    <t>Trzebieże późne i cięcia sanitarno–selekcyjne, CSS, CSSK, TPN, TPNK, TPP, TPPK</t>
  </si>
  <si>
    <t xml:space="preserve">Trzebieże wczesne i czyszczenia późne, CP-P, CP-PK, TWN, TWNK, TWP, TWPK
</t>
  </si>
  <si>
    <t xml:space="preserve">Cięcia przygodne i pozostałe, DRZEW, DRZEWK, PŁAZ, PŁAZK, PR, PRK, PRZEST, PRZESTK, PTP, PTPK, PTW, PTWK, UPRZPOZ, UPRZPOZK, ZADRZEW
</t>
  </si>
  <si>
    <t>Ochrona przeciwpożarowa</t>
  </si>
  <si>
    <t>Pozostałe prace godzinowe</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</si>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</sst>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zł&quot;_-;\-* #,##0.00\ &quot;zł&quot;_-;_-* &quot;-&quot;??\ &quot;zł&quot;_-;_-@_-"/>
  </numFmts>
  <fonts count="20" x14ac:knownFonts="1">
    <font>
      <sz val="10"/>
      <color rgb="FF000000"/>
      <name val="Arial"/>
      <family val="2"/>
      <charset val="238"/>
    </font>
    <font>
      <sz val="10"/>
      <color rgb="FF000000"/>
      <name val="Arial"/>
      <family val="2"/>
      <charset val="238"/>
    </font>
    <font>
      <sz val="9"/>
      <color rgb="FF333333"/>
      <name val="Arial"/>
      <family val="2"/>
      <charset val="238"/>
    </font>
    <font>
      <b/>
      <sz val="14"/>
      <color rgb="FF333333"/>
      <name val="Arial"/>
      <family val="2"/>
      <charset val="238"/>
    </font>
    <font>
      <b/>
      <i/>
      <sz val="12"/>
      <color rgb="FF333333"/>
      <name val="Times New Roman"/>
      <family val="1"/>
      <charset val="238"/>
    </font>
    <font>
      <b/>
      <sz val="10"/>
      <color rgb="FF333333"/>
      <name val="Times New Roman"/>
      <family val="1"/>
      <charset val="238"/>
    </font>
    <font>
      <b/>
      <sz val="14"/>
      <color rgb="FF333333"/>
      <name val="Times New Roman"/>
      <family val="1"/>
      <charset val="238"/>
    </font>
    <font>
      <sz val="10"/>
      <color rgb="FF333333"/>
      <name val="Times New Roman"/>
      <family val="1"/>
      <charset val="238"/>
    </font>
    <font>
      <b/>
      <sz val="18"/>
      <color rgb="FF333333"/>
      <name val="Times New Roman"/>
      <family val="1"/>
      <charset val="238"/>
    </font>
    <font>
      <b/>
      <sz val="11"/>
      <color rgb="FF333333"/>
      <name val="Times New Roman"/>
      <family val="1"/>
      <charset val="238"/>
    </font>
    <font>
      <sz val="14"/>
      <color rgb="FF333333"/>
      <name val="Times New Roman"/>
      <family val="1"/>
      <charset val="238"/>
    </font>
    <font>
      <b/>
      <sz val="12"/>
      <color rgb="FF333333"/>
      <name val="Times New Roman"/>
      <family val="1"/>
      <charset val="238"/>
    </font>
    <font>
      <b/>
      <sz val="10"/>
      <name val="Times New Roman"/>
      <family val="1"/>
      <charset val="238"/>
    </font>
    <font>
      <sz val="9"/>
      <color rgb="FF333333"/>
      <name val="Times New Roman"/>
      <family val="1"/>
      <charset val="238"/>
    </font>
    <font>
      <sz val="12"/>
      <color rgb="FF333333"/>
      <name val="Times New Roman"/>
      <family val="1"/>
      <charset val="238"/>
    </font>
    <font>
      <sz val="12"/>
      <color theme="0"/>
      <name val="Times New Roman"/>
      <family val="1"/>
      <charset val="238"/>
    </font>
    <font>
      <sz val="12"/>
      <color rgb="FF333333"/>
      <name val="Arial"/>
      <family val="2"/>
      <charset val="238"/>
    </font>
    <font>
      <b/>
      <sz val="14"/>
      <color rgb="FF000000"/>
      <name val="Arial"/>
      <family val="2"/>
      <charset val="238"/>
    </font>
    <font>
      <sz val="22"/>
      <color rgb="FFFF0000"/>
      <name val="Arial"/>
      <family val="2"/>
      <charset val="238"/>
    </font>
    <font>
      <b/>
      <sz val="12"/>
      <name val="Times New Roman"/>
      <family val="1"/>
      <charset val="238"/>
    </font>
  </fonts>
  <fills count="6">
    <fill>
      <patternFill patternType="none"/>
    </fill>
    <fill>
      <patternFill patternType="gray125"/>
    </fill>
    <fill>
      <patternFill patternType="solid">
        <fgColor rgb="FFFFFFFF"/>
        <bgColor rgb="FFFFFFFF"/>
      </patternFill>
    </fill>
    <fill>
      <patternFill patternType="solid">
        <fgColor theme="0" tint="-4.9989318521683403E-2"/>
        <bgColor rgb="FFFFFFFF"/>
      </patternFill>
    </fill>
    <fill>
      <patternFill patternType="solid">
        <fgColor theme="0"/>
        <bgColor rgb="FFFFFFFF"/>
      </patternFill>
    </fill>
    <fill>
      <patternFill patternType="solid">
        <fgColor theme="0" tint="-4.9989318521683403E-2"/>
        <bgColor indexed="64"/>
      </patternFill>
    </fill>
  </fills>
  <borders count="4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right/>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thin">
        <color rgb="FFDDDDDD"/>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medium">
        <color indexed="64"/>
      </right>
      <top style="thin">
        <color rgb="FFDDDDDD"/>
      </top>
      <bottom style="thin">
        <color rgb="FFDDDDDD"/>
      </bottom>
      <diagonal/>
    </border>
    <border>
      <left style="medium">
        <color indexed="64"/>
      </left>
      <right style="medium">
        <color indexed="64"/>
      </right>
      <top/>
      <bottom style="medium">
        <color indexed="64"/>
      </bottom>
      <diagonal/>
    </border>
    <border>
      <left/>
      <right/>
      <top style="thin">
        <color indexed="64"/>
      </top>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medium">
        <color indexed="64"/>
      </bottom>
      <diagonal/>
    </border>
    <border>
      <left style="thin">
        <color indexed="64"/>
      </left>
      <right style="thin">
        <color indexed="64"/>
      </right>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192">
    <xf numFmtId="0" fontId="0" fillId="0" borderId="0" xfId="0"/>
    <xf numFmtId="0" fontId="2" fillId="2" borderId="0" xfId="0" applyFont="1" applyFill="1" applyAlignment="1">
      <alignment horizontal="center"/>
    </xf>
    <xf numFmtId="0" fontId="2" fillId="2" borderId="0" xfId="0" applyFont="1" applyFill="1" applyAlignment="1">
      <alignment horizontal="left"/>
    </xf>
    <xf numFmtId="0" fontId="2" fillId="2" borderId="0" xfId="0" applyFont="1" applyFill="1" applyAlignment="1">
      <alignment horizontal="center" vertical="center"/>
    </xf>
    <xf numFmtId="0" fontId="3" fillId="2" borderId="0" xfId="0" applyFont="1" applyFill="1" applyBorder="1" applyAlignment="1" applyProtection="1">
      <alignment horizontal="left"/>
    </xf>
    <xf numFmtId="0" fontId="3" fillId="2" borderId="0" xfId="0" applyFont="1" applyFill="1" applyBorder="1" applyAlignment="1">
      <alignment horizontal="left"/>
    </xf>
    <xf numFmtId="49" fontId="4" fillId="2" borderId="0" xfId="0" applyNumberFormat="1" applyFont="1" applyFill="1" applyBorder="1" applyAlignment="1">
      <alignment vertical="center"/>
    </xf>
    <xf numFmtId="49" fontId="4" fillId="2" borderId="0" xfId="0" applyNumberFormat="1" applyFont="1" applyFill="1" applyBorder="1" applyAlignment="1">
      <alignment horizontal="center" vertical="center"/>
    </xf>
    <xf numFmtId="49" fontId="5" fillId="2" borderId="0" xfId="0" applyNumberFormat="1" applyFont="1" applyFill="1" applyAlignment="1">
      <alignment vertical="center"/>
    </xf>
    <xf numFmtId="49" fontId="6" fillId="2" borderId="0" xfId="0" applyNumberFormat="1" applyFont="1" applyFill="1" applyBorder="1" applyAlignment="1" applyProtection="1">
      <alignment horizontal="left" vertical="center"/>
    </xf>
    <xf numFmtId="49" fontId="6" fillId="2" borderId="0" xfId="0" applyNumberFormat="1" applyFont="1" applyFill="1" applyBorder="1" applyAlignment="1">
      <alignment horizontal="left" vertical="center"/>
    </xf>
    <xf numFmtId="49" fontId="7" fillId="2" borderId="0" xfId="0" applyNumberFormat="1" applyFont="1" applyFill="1" applyBorder="1" applyAlignment="1">
      <alignment vertical="center"/>
    </xf>
    <xf numFmtId="49" fontId="7" fillId="2" borderId="0" xfId="0" applyNumberFormat="1" applyFont="1" applyFill="1" applyBorder="1" applyAlignment="1">
      <alignment horizontal="center" vertical="center"/>
    </xf>
    <xf numFmtId="0" fontId="11" fillId="3" borderId="4"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6" fillId="0" borderId="0" xfId="0" applyFont="1" applyFill="1" applyBorder="1" applyAlignment="1" applyProtection="1">
      <alignment horizontal="left" vertical="center" wrapText="1"/>
    </xf>
    <xf numFmtId="0" fontId="6" fillId="0" borderId="0" xfId="0" applyFont="1" applyFill="1" applyBorder="1" applyAlignment="1">
      <alignment horizontal="left" vertical="center" wrapText="1"/>
    </xf>
    <xf numFmtId="0" fontId="13" fillId="0" borderId="11" xfId="0" applyFont="1" applyFill="1" applyBorder="1" applyAlignment="1">
      <alignment horizontal="center" vertical="center" wrapText="1"/>
    </xf>
    <xf numFmtId="49" fontId="13" fillId="2" borderId="13" xfId="0" applyNumberFormat="1" applyFont="1" applyFill="1" applyBorder="1" applyAlignment="1">
      <alignment vertical="center" wrapText="1"/>
    </xf>
    <xf numFmtId="4" fontId="13" fillId="2" borderId="14" xfId="0" applyNumberFormat="1" applyFont="1" applyFill="1" applyBorder="1" applyAlignment="1">
      <alignment horizontal="center" vertical="center"/>
    </xf>
    <xf numFmtId="4" fontId="6" fillId="2" borderId="0" xfId="1" applyNumberFormat="1" applyFont="1" applyFill="1" applyBorder="1" applyAlignment="1" applyProtection="1">
      <alignment horizontal="center" vertical="center"/>
      <protection locked="0"/>
    </xf>
    <xf numFmtId="49" fontId="13" fillId="0" borderId="17" xfId="0" applyNumberFormat="1" applyFont="1" applyFill="1" applyBorder="1" applyAlignment="1">
      <alignment horizontal="center" vertical="center" wrapText="1"/>
    </xf>
    <xf numFmtId="0" fontId="13" fillId="2" borderId="17" xfId="0" applyFont="1" applyFill="1" applyBorder="1" applyAlignment="1">
      <alignment vertical="center" wrapText="1"/>
    </xf>
    <xf numFmtId="4" fontId="13" fillId="2" borderId="18" xfId="0" applyNumberFormat="1" applyFont="1" applyFill="1" applyBorder="1" applyAlignment="1">
      <alignment horizontal="center" vertical="center"/>
    </xf>
    <xf numFmtId="0" fontId="12" fillId="0" borderId="17" xfId="0" applyFont="1" applyFill="1" applyBorder="1" applyAlignment="1">
      <alignment horizontal="center" vertical="center"/>
    </xf>
    <xf numFmtId="0" fontId="12" fillId="0" borderId="2" xfId="0" applyFont="1" applyFill="1" applyBorder="1" applyAlignment="1">
      <alignment horizontal="center" vertical="center"/>
    </xf>
    <xf numFmtId="0" fontId="13" fillId="0" borderId="17" xfId="0" applyFont="1" applyFill="1" applyBorder="1" applyAlignment="1">
      <alignment horizontal="center" vertical="center" wrapText="1"/>
    </xf>
    <xf numFmtId="49" fontId="13" fillId="2" borderId="17" xfId="0" applyNumberFormat="1" applyFont="1" applyFill="1" applyBorder="1" applyAlignment="1">
      <alignment vertical="center" wrapText="1"/>
    </xf>
    <xf numFmtId="0" fontId="13" fillId="2" borderId="17" xfId="0" applyFont="1" applyFill="1" applyBorder="1" applyAlignment="1">
      <alignment horizontal="center" vertical="center" wrapText="1"/>
    </xf>
    <xf numFmtId="4" fontId="13" fillId="2" borderId="1" xfId="0" applyNumberFormat="1" applyFont="1" applyFill="1" applyBorder="1" applyAlignment="1">
      <alignment horizontal="center" vertical="center"/>
    </xf>
    <xf numFmtId="4" fontId="13" fillId="2" borderId="3" xfId="0" applyNumberFormat="1" applyFont="1" applyFill="1" applyBorder="1" applyAlignment="1">
      <alignment horizontal="center" vertical="center"/>
    </xf>
    <xf numFmtId="9" fontId="14" fillId="3" borderId="17" xfId="0" applyNumberFormat="1" applyFont="1" applyFill="1" applyBorder="1" applyAlignment="1" applyProtection="1">
      <alignment horizontal="center" vertical="center"/>
      <protection locked="0"/>
    </xf>
    <xf numFmtId="4" fontId="15" fillId="2" borderId="17" xfId="0" applyNumberFormat="1" applyFont="1" applyFill="1" applyBorder="1" applyAlignment="1">
      <alignment vertical="center"/>
    </xf>
    <xf numFmtId="4" fontId="15" fillId="2" borderId="20" xfId="0" applyNumberFormat="1" applyFont="1" applyFill="1" applyBorder="1" applyAlignment="1">
      <alignment vertical="center"/>
    </xf>
    <xf numFmtId="4" fontId="6" fillId="2" borderId="0" xfId="1" applyNumberFormat="1" applyFont="1" applyFill="1" applyBorder="1" applyAlignment="1" applyProtection="1">
      <alignment horizontal="left" vertical="center"/>
    </xf>
    <xf numFmtId="4" fontId="6" fillId="2" borderId="0" xfId="1" applyNumberFormat="1" applyFont="1" applyFill="1" applyBorder="1" applyAlignment="1" applyProtection="1">
      <alignment horizontal="left" vertical="center"/>
      <protection locked="0"/>
    </xf>
    <xf numFmtId="0" fontId="12" fillId="0" borderId="25" xfId="0" applyFont="1" applyFill="1" applyBorder="1" applyAlignment="1">
      <alignment horizontal="center" vertical="center"/>
    </xf>
    <xf numFmtId="49" fontId="13" fillId="0" borderId="17" xfId="0" applyNumberFormat="1" applyFont="1" applyFill="1" applyBorder="1" applyAlignment="1">
      <alignment horizontal="center" vertical="center"/>
    </xf>
    <xf numFmtId="49" fontId="13" fillId="2" borderId="17" xfId="0" applyNumberFormat="1" applyFont="1" applyFill="1" applyBorder="1" applyAlignment="1">
      <alignment horizontal="center" vertical="center"/>
    </xf>
    <xf numFmtId="0" fontId="13" fillId="2" borderId="1" xfId="0" applyFont="1" applyFill="1" applyBorder="1" applyAlignment="1">
      <alignment horizontal="center" vertical="center"/>
    </xf>
    <xf numFmtId="0" fontId="12" fillId="0" borderId="21" xfId="0" applyFont="1" applyFill="1" applyBorder="1" applyAlignment="1">
      <alignment horizontal="center" vertical="center" wrapText="1"/>
    </xf>
    <xf numFmtId="49" fontId="13" fillId="2" borderId="17" xfId="0" applyNumberFormat="1" applyFont="1" applyFill="1" applyBorder="1" applyAlignment="1">
      <alignment horizontal="center" vertical="center"/>
    </xf>
    <xf numFmtId="49" fontId="12" fillId="0" borderId="30" xfId="0" applyNumberFormat="1" applyFont="1" applyFill="1" applyBorder="1" applyAlignment="1">
      <alignment horizontal="center" vertical="center"/>
    </xf>
    <xf numFmtId="0" fontId="13" fillId="0" borderId="21" xfId="0" applyFont="1" applyFill="1" applyBorder="1" applyAlignment="1">
      <alignment horizontal="center" vertical="center" wrapText="1"/>
    </xf>
    <xf numFmtId="0" fontId="13" fillId="2" borderId="21" xfId="0" applyFont="1" applyFill="1" applyBorder="1" applyAlignment="1">
      <alignment vertical="center" wrapText="1"/>
    </xf>
    <xf numFmtId="0" fontId="13" fillId="2" borderId="21" xfId="0" applyFont="1" applyFill="1" applyBorder="1" applyAlignment="1">
      <alignment horizontal="center" vertical="center" wrapText="1"/>
    </xf>
    <xf numFmtId="9" fontId="14" fillId="3" borderId="17" xfId="2" applyNumberFormat="1" applyFont="1" applyFill="1" applyBorder="1" applyAlignment="1" applyProtection="1">
      <alignment horizontal="center" vertical="center"/>
      <protection locked="0"/>
    </xf>
    <xf numFmtId="4" fontId="15" fillId="4" borderId="17" xfId="0" applyNumberFormat="1" applyFont="1" applyFill="1" applyBorder="1" applyAlignment="1">
      <alignment vertical="center"/>
    </xf>
    <xf numFmtId="4" fontId="15" fillId="4" borderId="20" xfId="0" applyNumberFormat="1" applyFont="1" applyFill="1" applyBorder="1" applyAlignment="1">
      <alignment vertical="center"/>
    </xf>
    <xf numFmtId="0" fontId="13" fillId="0" borderId="13" xfId="0" applyFont="1" applyFill="1" applyBorder="1" applyAlignment="1">
      <alignment horizontal="center" vertical="center" wrapText="1"/>
    </xf>
    <xf numFmtId="0" fontId="13" fillId="2" borderId="11" xfId="0" applyFont="1" applyFill="1" applyBorder="1" applyAlignment="1">
      <alignment vertical="center" wrapText="1"/>
    </xf>
    <xf numFmtId="0" fontId="13" fillId="2" borderId="11" xfId="0" applyFont="1" applyFill="1" applyBorder="1" applyAlignment="1">
      <alignment horizontal="center" vertical="center" wrapText="1"/>
    </xf>
    <xf numFmtId="4" fontId="13" fillId="0" borderId="1" xfId="0" applyNumberFormat="1" applyFont="1" applyFill="1" applyBorder="1" applyAlignment="1">
      <alignment horizontal="center" vertical="center"/>
    </xf>
    <xf numFmtId="0" fontId="13" fillId="0" borderId="32" xfId="0" applyFont="1" applyFill="1" applyBorder="1" applyAlignment="1">
      <alignment horizontal="center" vertical="center" wrapText="1"/>
    </xf>
    <xf numFmtId="49" fontId="12" fillId="0" borderId="11" xfId="0" applyNumberFormat="1" applyFont="1" applyFill="1" applyBorder="1" applyAlignment="1">
      <alignment horizontal="center" vertical="center"/>
    </xf>
    <xf numFmtId="49" fontId="12" fillId="0" borderId="12" xfId="0" applyNumberFormat="1" applyFont="1" applyFill="1" applyBorder="1" applyAlignment="1">
      <alignment horizontal="center" vertical="center"/>
    </xf>
    <xf numFmtId="0" fontId="12" fillId="0" borderId="11" xfId="0" applyFont="1" applyFill="1" applyBorder="1" applyAlignment="1">
      <alignment horizontal="center" vertical="center"/>
    </xf>
    <xf numFmtId="0" fontId="7" fillId="2" borderId="1" xfId="0" applyFont="1" applyFill="1" applyBorder="1" applyAlignment="1">
      <alignment horizontal="center" vertical="center"/>
    </xf>
    <xf numFmtId="0" fontId="12" fillId="0" borderId="32" xfId="0" applyFont="1" applyFill="1" applyBorder="1" applyAlignment="1">
      <alignment horizontal="center" vertical="center"/>
    </xf>
    <xf numFmtId="0" fontId="12" fillId="0" borderId="33" xfId="0" applyFont="1" applyFill="1" applyBorder="1" applyAlignment="1">
      <alignment horizontal="center" vertical="center"/>
    </xf>
    <xf numFmtId="49" fontId="13" fillId="0" borderId="32" xfId="0" applyNumberFormat="1" applyFont="1" applyFill="1" applyBorder="1" applyAlignment="1">
      <alignment horizontal="center" vertical="center" wrapText="1"/>
    </xf>
    <xf numFmtId="49" fontId="13" fillId="2" borderId="32" xfId="0" applyNumberFormat="1" applyFont="1" applyFill="1" applyBorder="1" applyAlignment="1">
      <alignment vertical="center" wrapText="1"/>
    </xf>
    <xf numFmtId="49" fontId="13" fillId="2" borderId="32" xfId="0" applyNumberFormat="1" applyFont="1" applyFill="1" applyBorder="1" applyAlignment="1">
      <alignment horizontal="center" vertical="center"/>
    </xf>
    <xf numFmtId="9" fontId="14" fillId="3" borderId="32" xfId="2" applyNumberFormat="1" applyFont="1" applyFill="1" applyBorder="1" applyAlignment="1" applyProtection="1">
      <alignment horizontal="center" vertical="center"/>
      <protection locked="0"/>
    </xf>
    <xf numFmtId="4" fontId="15" fillId="4" borderId="32" xfId="0" applyNumberFormat="1" applyFont="1" applyFill="1" applyBorder="1" applyAlignment="1">
      <alignment vertical="center"/>
    </xf>
    <xf numFmtId="4" fontId="15" fillId="4" borderId="34" xfId="0" applyNumberFormat="1" applyFont="1" applyFill="1" applyBorder="1" applyAlignment="1">
      <alignment vertical="center"/>
    </xf>
    <xf numFmtId="4" fontId="3" fillId="2" borderId="0" xfId="0" applyNumberFormat="1" applyFont="1" applyFill="1" applyBorder="1" applyAlignment="1">
      <alignment horizontal="left"/>
    </xf>
    <xf numFmtId="4" fontId="5" fillId="2" borderId="25" xfId="0" applyNumberFormat="1" applyFont="1" applyFill="1" applyBorder="1" applyAlignment="1">
      <alignment horizontal="center"/>
    </xf>
    <xf numFmtId="49" fontId="5" fillId="2" borderId="0" xfId="0" applyNumberFormat="1" applyFont="1" applyFill="1" applyBorder="1" applyAlignment="1"/>
    <xf numFmtId="49" fontId="6" fillId="2" borderId="0" xfId="0" applyNumberFormat="1" applyFont="1" applyFill="1" applyBorder="1" applyAlignment="1" applyProtection="1">
      <alignment horizontal="left"/>
    </xf>
    <xf numFmtId="49" fontId="6" fillId="2" borderId="0" xfId="0" applyNumberFormat="1" applyFont="1" applyFill="1" applyBorder="1" applyAlignment="1">
      <alignment horizontal="left"/>
    </xf>
    <xf numFmtId="49" fontId="16" fillId="2" borderId="0" xfId="0" applyNumberFormat="1" applyFont="1" applyFill="1" applyAlignment="1">
      <alignment vertical="center" wrapText="1"/>
    </xf>
    <xf numFmtId="0" fontId="2" fillId="2" borderId="0" xfId="0" applyFont="1" applyFill="1" applyBorder="1" applyAlignment="1">
      <alignment horizontal="left"/>
    </xf>
    <xf numFmtId="0" fontId="0" fillId="0" borderId="0" xfId="0" applyAlignment="1">
      <alignment horizontal="center"/>
    </xf>
    <xf numFmtId="0" fontId="0" fillId="0" borderId="0" xfId="0" applyAlignment="1">
      <alignment horizontal="center" vertical="center"/>
    </xf>
    <xf numFmtId="0" fontId="17" fillId="0" borderId="0" xfId="0" applyFont="1" applyBorder="1" applyAlignment="1" applyProtection="1">
      <alignment horizontal="left"/>
    </xf>
    <xf numFmtId="0" fontId="17" fillId="0" borderId="0" xfId="0" applyFont="1" applyBorder="1" applyAlignment="1">
      <alignment horizontal="left"/>
    </xf>
    <xf numFmtId="0" fontId="18" fillId="0" borderId="0" xfId="0" applyFont="1"/>
    <xf numFmtId="0" fontId="12" fillId="0" borderId="23" xfId="0" applyFont="1" applyFill="1" applyBorder="1" applyAlignment="1">
      <alignment horizontal="center" vertical="center"/>
    </xf>
    <xf numFmtId="49" fontId="13" fillId="2" borderId="21" xfId="0" applyNumberFormat="1" applyFont="1" applyFill="1" applyBorder="1" applyAlignment="1">
      <alignment vertical="center" wrapText="1"/>
    </xf>
    <xf numFmtId="49" fontId="13" fillId="2" borderId="21" xfId="0" applyNumberFormat="1" applyFont="1" applyFill="1" applyBorder="1" applyAlignment="1">
      <alignment horizontal="center" vertical="center"/>
    </xf>
    <xf numFmtId="0" fontId="13" fillId="0" borderId="23" xfId="0" applyFont="1" applyFill="1" applyBorder="1" applyAlignment="1">
      <alignment horizontal="center" vertical="center" wrapText="1"/>
    </xf>
    <xf numFmtId="0" fontId="13" fillId="2" borderId="23" xfId="0" applyFont="1" applyFill="1" applyBorder="1" applyAlignment="1">
      <alignment vertical="center" wrapText="1"/>
    </xf>
    <xf numFmtId="0" fontId="13" fillId="2" borderId="23" xfId="0" applyFont="1" applyFill="1" applyBorder="1" applyAlignment="1">
      <alignment horizontal="center" vertical="center" wrapText="1"/>
    </xf>
    <xf numFmtId="0" fontId="12" fillId="0" borderId="21" xfId="0" applyFont="1" applyFill="1" applyBorder="1" applyAlignment="1">
      <alignment horizontal="center" vertical="center"/>
    </xf>
    <xf numFmtId="0" fontId="12" fillId="0" borderId="39" xfId="0" applyFont="1" applyFill="1" applyBorder="1" applyAlignment="1">
      <alignment horizontal="center" vertical="center" wrapText="1"/>
    </xf>
    <xf numFmtId="49" fontId="13" fillId="0" borderId="21" xfId="0" applyNumberFormat="1" applyFont="1" applyFill="1" applyBorder="1" applyAlignment="1">
      <alignment horizontal="center" vertical="center" wrapText="1"/>
    </xf>
    <xf numFmtId="0" fontId="7" fillId="2" borderId="14" xfId="0" applyFont="1" applyFill="1" applyBorder="1" applyAlignment="1">
      <alignment horizontal="center" vertical="center"/>
    </xf>
    <xf numFmtId="9" fontId="14" fillId="3" borderId="21" xfId="2" applyNumberFormat="1" applyFont="1" applyFill="1" applyBorder="1" applyAlignment="1" applyProtection="1">
      <alignment horizontal="center" vertical="center"/>
      <protection locked="0"/>
    </xf>
    <xf numFmtId="4" fontId="15" fillId="4" borderId="21" xfId="0" applyNumberFormat="1" applyFont="1" applyFill="1" applyBorder="1" applyAlignment="1">
      <alignment vertical="center"/>
    </xf>
    <xf numFmtId="4" fontId="15" fillId="4" borderId="22" xfId="0" applyNumberFormat="1" applyFont="1" applyFill="1" applyBorder="1" applyAlignment="1">
      <alignment vertical="center"/>
    </xf>
    <xf numFmtId="0" fontId="7" fillId="2" borderId="40" xfId="0" applyFont="1" applyFill="1" applyBorder="1" applyAlignment="1">
      <alignment horizontal="center" vertical="center"/>
    </xf>
    <xf numFmtId="0" fontId="12" fillId="0" borderId="39" xfId="0" applyFont="1" applyFill="1" applyBorder="1" applyAlignment="1">
      <alignment horizontal="center" vertical="center"/>
    </xf>
    <xf numFmtId="0" fontId="12" fillId="0" borderId="12" xfId="0" applyFont="1" applyFill="1" applyBorder="1" applyAlignment="1">
      <alignment horizontal="center" vertical="center"/>
    </xf>
    <xf numFmtId="49" fontId="13" fillId="0" borderId="11" xfId="0" applyNumberFormat="1" applyFont="1" applyFill="1" applyBorder="1" applyAlignment="1">
      <alignment horizontal="center" vertical="center" wrapText="1"/>
    </xf>
    <xf numFmtId="49" fontId="13" fillId="2" borderId="11" xfId="0" applyNumberFormat="1" applyFont="1" applyFill="1" applyBorder="1" applyAlignment="1">
      <alignment vertical="center" wrapText="1"/>
    </xf>
    <xf numFmtId="49" fontId="13" fillId="2" borderId="11" xfId="0" applyNumberFormat="1" applyFont="1" applyFill="1" applyBorder="1" applyAlignment="1">
      <alignment horizontal="center" vertical="center"/>
    </xf>
    <xf numFmtId="0" fontId="7" fillId="2" borderId="18" xfId="0" applyFont="1" applyFill="1" applyBorder="1" applyAlignment="1">
      <alignment horizontal="center" vertical="center"/>
    </xf>
    <xf numFmtId="9" fontId="14" fillId="3" borderId="11" xfId="2" applyNumberFormat="1" applyFont="1" applyFill="1" applyBorder="1" applyAlignment="1" applyProtection="1">
      <alignment horizontal="center" vertical="center"/>
      <protection locked="0"/>
    </xf>
    <xf numFmtId="4" fontId="15" fillId="4" borderId="11" xfId="0" applyNumberFormat="1" applyFont="1" applyFill="1" applyBorder="1" applyAlignment="1">
      <alignment vertical="center"/>
    </xf>
    <xf numFmtId="4" fontId="15" fillId="4" borderId="19" xfId="0" applyNumberFormat="1" applyFont="1" applyFill="1" applyBorder="1" applyAlignment="1">
      <alignment vertical="center"/>
    </xf>
    <xf numFmtId="0" fontId="12" fillId="0" borderId="41" xfId="0" applyFont="1" applyFill="1" applyBorder="1" applyAlignment="1">
      <alignment horizontal="center" vertical="center"/>
    </xf>
    <xf numFmtId="9" fontId="14" fillId="3" borderId="21" xfId="0" applyNumberFormat="1" applyFont="1" applyFill="1" applyBorder="1" applyAlignment="1" applyProtection="1">
      <alignment horizontal="center" vertical="center"/>
      <protection locked="0"/>
    </xf>
    <xf numFmtId="4" fontId="13" fillId="2" borderId="3" xfId="0" applyNumberFormat="1" applyFont="1" applyFill="1" applyBorder="1" applyAlignment="1">
      <alignment horizontal="center" vertical="center"/>
    </xf>
    <xf numFmtId="4" fontId="13" fillId="2" borderId="17" xfId="0" applyNumberFormat="1" applyFont="1" applyFill="1" applyBorder="1" applyAlignment="1" applyProtection="1">
      <alignment horizontal="center" vertical="center"/>
      <protection locked="0"/>
    </xf>
    <xf numFmtId="0" fontId="13" fillId="2" borderId="17" xfId="0" applyFont="1" applyFill="1" applyBorder="1" applyAlignment="1" applyProtection="1">
      <alignment horizontal="center" vertical="center"/>
      <protection locked="0"/>
    </xf>
    <xf numFmtId="4" fontId="13" fillId="2" borderId="29" xfId="0" applyNumberFormat="1" applyFont="1" applyFill="1" applyBorder="1" applyAlignment="1" applyProtection="1">
      <alignment horizontal="center" vertical="center"/>
      <protection locked="0"/>
    </xf>
    <xf numFmtId="4" fontId="13" fillId="2" borderId="26" xfId="0" applyNumberFormat="1" applyFont="1" applyFill="1" applyBorder="1" applyAlignment="1" applyProtection="1">
      <alignment horizontal="center" vertical="center"/>
      <protection locked="0"/>
    </xf>
    <xf numFmtId="4" fontId="13" fillId="2" borderId="21" xfId="0" applyNumberFormat="1" applyFont="1" applyFill="1" applyBorder="1" applyAlignment="1" applyProtection="1">
      <alignment horizontal="center" vertical="center"/>
      <protection locked="0"/>
    </xf>
    <xf numFmtId="4" fontId="13" fillId="2" borderId="11" xfId="0" applyNumberFormat="1" applyFont="1" applyFill="1" applyBorder="1" applyAlignment="1" applyProtection="1">
      <alignment horizontal="center" vertical="center"/>
      <protection locked="0"/>
    </xf>
    <xf numFmtId="0" fontId="13" fillId="2" borderId="21" xfId="0" applyFont="1" applyFill="1" applyBorder="1" applyAlignment="1" applyProtection="1">
      <alignment horizontal="center" vertical="center"/>
      <protection locked="0"/>
    </xf>
    <xf numFmtId="2" fontId="13" fillId="2" borderId="11" xfId="0" applyNumberFormat="1" applyFont="1" applyFill="1" applyBorder="1" applyAlignment="1" applyProtection="1">
      <alignment horizontal="center" vertical="center"/>
      <protection locked="0"/>
    </xf>
    <xf numFmtId="2" fontId="13" fillId="2" borderId="17" xfId="0" applyNumberFormat="1" applyFont="1" applyFill="1" applyBorder="1" applyAlignment="1" applyProtection="1">
      <alignment horizontal="center" vertical="center"/>
      <protection locked="0"/>
    </xf>
    <xf numFmtId="2" fontId="13" fillId="2" borderId="32" xfId="0" applyNumberFormat="1" applyFont="1" applyFill="1" applyBorder="1" applyAlignment="1" applyProtection="1">
      <alignment horizontal="center" vertical="center"/>
      <protection locked="0"/>
    </xf>
    <xf numFmtId="49" fontId="12" fillId="0" borderId="11" xfId="0" applyNumberFormat="1" applyFont="1" applyFill="1" applyBorder="1" applyAlignment="1">
      <alignment horizontal="center" vertical="center"/>
    </xf>
    <xf numFmtId="49" fontId="12" fillId="0" borderId="21" xfId="0" applyNumberFormat="1" applyFont="1" applyFill="1" applyBorder="1" applyAlignment="1">
      <alignment horizontal="center" vertical="center"/>
    </xf>
    <xf numFmtId="49" fontId="12" fillId="0" borderId="12" xfId="0" applyNumberFormat="1" applyFont="1" applyFill="1" applyBorder="1" applyAlignment="1">
      <alignment horizontal="center" vertical="center"/>
    </xf>
    <xf numFmtId="49" fontId="12" fillId="0" borderId="31" xfId="0" applyNumberFormat="1" applyFont="1" applyFill="1" applyBorder="1" applyAlignment="1">
      <alignment horizontal="center" vertical="center"/>
    </xf>
    <xf numFmtId="49" fontId="5" fillId="2" borderId="25" xfId="0" applyNumberFormat="1" applyFont="1" applyFill="1" applyBorder="1" applyAlignment="1">
      <alignment horizontal="center"/>
    </xf>
    <xf numFmtId="49" fontId="5" fillId="2" borderId="14" xfId="0" applyNumberFormat="1" applyFont="1" applyFill="1" applyBorder="1" applyAlignment="1" applyProtection="1">
      <alignment horizontal="center"/>
      <protection locked="0"/>
    </xf>
    <xf numFmtId="49" fontId="5" fillId="2" borderId="31" xfId="0" applyNumberFormat="1" applyFont="1" applyFill="1" applyBorder="1" applyAlignment="1" applyProtection="1">
      <alignment horizontal="center"/>
      <protection locked="0"/>
    </xf>
    <xf numFmtId="49" fontId="5" fillId="2" borderId="27" xfId="0" applyNumberFormat="1" applyFont="1" applyFill="1" applyBorder="1" applyAlignment="1" applyProtection="1">
      <alignment horizontal="center"/>
      <protection locked="0"/>
    </xf>
    <xf numFmtId="49" fontId="5" fillId="2" borderId="35" xfId="0" applyNumberFormat="1" applyFont="1" applyFill="1" applyBorder="1" applyAlignment="1" applyProtection="1">
      <alignment horizontal="center"/>
      <protection locked="0"/>
    </xf>
    <xf numFmtId="49" fontId="5" fillId="2" borderId="0" xfId="0" applyNumberFormat="1" applyFont="1" applyFill="1" applyBorder="1" applyAlignment="1" applyProtection="1">
      <alignment horizontal="center"/>
      <protection locked="0"/>
    </xf>
    <xf numFmtId="49" fontId="5" fillId="2" borderId="36" xfId="0" applyNumberFormat="1" applyFont="1" applyFill="1" applyBorder="1" applyAlignment="1" applyProtection="1">
      <alignment horizontal="center"/>
      <protection locked="0"/>
    </xf>
    <xf numFmtId="49" fontId="5" fillId="2" borderId="18" xfId="0" applyNumberFormat="1" applyFont="1" applyFill="1" applyBorder="1" applyAlignment="1" applyProtection="1">
      <alignment horizontal="center"/>
      <protection locked="0"/>
    </xf>
    <xf numFmtId="49" fontId="5" fillId="2" borderId="12" xfId="0" applyNumberFormat="1" applyFont="1" applyFill="1" applyBorder="1" applyAlignment="1" applyProtection="1">
      <alignment horizontal="center"/>
      <protection locked="0"/>
    </xf>
    <xf numFmtId="49" fontId="5" fillId="2" borderId="28" xfId="0" applyNumberFormat="1" applyFont="1" applyFill="1" applyBorder="1" applyAlignment="1" applyProtection="1">
      <alignment horizontal="center"/>
      <protection locked="0"/>
    </xf>
    <xf numFmtId="0" fontId="19" fillId="5" borderId="6" xfId="0" applyFont="1" applyFill="1" applyBorder="1" applyAlignment="1">
      <alignment horizontal="center" vertical="center"/>
    </xf>
    <xf numFmtId="0" fontId="19" fillId="5" borderId="5" xfId="0" applyFont="1" applyFill="1" applyBorder="1" applyAlignment="1">
      <alignment horizontal="center" vertical="center"/>
    </xf>
    <xf numFmtId="0" fontId="19" fillId="5" borderId="38" xfId="0" applyFont="1" applyFill="1" applyBorder="1" applyAlignment="1">
      <alignment horizontal="center" vertical="center"/>
    </xf>
    <xf numFmtId="4" fontId="13" fillId="2" borderId="17" xfId="0" applyNumberFormat="1" applyFont="1" applyFill="1" applyBorder="1" applyAlignment="1" applyProtection="1">
      <alignment horizontal="center" vertical="center"/>
      <protection locked="0"/>
    </xf>
    <xf numFmtId="49" fontId="12" fillId="0" borderId="17" xfId="0" applyNumberFormat="1" applyFont="1" applyFill="1" applyBorder="1" applyAlignment="1">
      <alignment horizontal="center" vertical="center"/>
    </xf>
    <xf numFmtId="49" fontId="12" fillId="0" borderId="2" xfId="0" applyNumberFormat="1" applyFont="1" applyFill="1" applyBorder="1" applyAlignment="1">
      <alignment horizontal="center" vertical="center"/>
    </xf>
    <xf numFmtId="49" fontId="13" fillId="2" borderId="17" xfId="0" applyNumberFormat="1" applyFont="1" applyFill="1" applyBorder="1" applyAlignment="1">
      <alignment horizontal="center" vertical="center"/>
    </xf>
    <xf numFmtId="4" fontId="13" fillId="2" borderId="1" xfId="0" applyNumberFormat="1" applyFont="1" applyFill="1" applyBorder="1" applyAlignment="1">
      <alignment horizontal="center" vertical="center"/>
    </xf>
    <xf numFmtId="0" fontId="9" fillId="3" borderId="6" xfId="0" applyFont="1" applyFill="1" applyBorder="1" applyAlignment="1">
      <alignment horizontal="center" vertical="center" wrapText="1"/>
    </xf>
    <xf numFmtId="0" fontId="9" fillId="3" borderId="5" xfId="0" applyFont="1" applyFill="1" applyBorder="1" applyAlignment="1">
      <alignment horizontal="center" vertical="center" wrapText="1"/>
    </xf>
    <xf numFmtId="0" fontId="9" fillId="3" borderId="38" xfId="0" applyFont="1" applyFill="1" applyBorder="1" applyAlignment="1">
      <alignment horizontal="center" vertical="center" wrapText="1"/>
    </xf>
    <xf numFmtId="49" fontId="11" fillId="3" borderId="6" xfId="0" applyNumberFormat="1" applyFont="1" applyFill="1" applyBorder="1" applyAlignment="1">
      <alignment horizontal="center" vertical="center" wrapText="1"/>
    </xf>
    <xf numFmtId="49" fontId="11" fillId="3" borderId="5" xfId="0" applyNumberFormat="1" applyFont="1" applyFill="1" applyBorder="1" applyAlignment="1">
      <alignment horizontal="center" vertical="center" wrapText="1"/>
    </xf>
    <xf numFmtId="49" fontId="11" fillId="3" borderId="38" xfId="0" applyNumberFormat="1"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11" fillId="3" borderId="38" xfId="0" applyFont="1" applyFill="1" applyBorder="1" applyAlignment="1">
      <alignment horizontal="center" vertical="center" wrapText="1"/>
    </xf>
    <xf numFmtId="4" fontId="6" fillId="2" borderId="0" xfId="1" applyNumberFormat="1" applyFont="1" applyFill="1" applyBorder="1" applyAlignment="1" applyProtection="1">
      <alignment horizontal="center" vertical="center"/>
      <protection locked="0"/>
    </xf>
    <xf numFmtId="9" fontId="14" fillId="3" borderId="21" xfId="0" applyNumberFormat="1" applyFont="1" applyFill="1" applyBorder="1" applyAlignment="1" applyProtection="1">
      <alignment horizontal="center" vertical="center"/>
      <protection locked="0"/>
    </xf>
    <xf numFmtId="9" fontId="14" fillId="3" borderId="11" xfId="0" applyNumberFormat="1" applyFont="1" applyFill="1" applyBorder="1" applyAlignment="1" applyProtection="1">
      <alignment horizontal="center" vertical="center"/>
      <protection locked="0"/>
    </xf>
    <xf numFmtId="4" fontId="15" fillId="2" borderId="21" xfId="0" applyNumberFormat="1" applyFont="1" applyFill="1" applyBorder="1" applyAlignment="1">
      <alignment vertical="center"/>
    </xf>
    <xf numFmtId="4" fontId="15" fillId="2" borderId="11" xfId="0" applyNumberFormat="1" applyFont="1" applyFill="1" applyBorder="1" applyAlignment="1">
      <alignment vertical="center"/>
    </xf>
    <xf numFmtId="4" fontId="15" fillId="2" borderId="22" xfId="0" applyNumberFormat="1" applyFont="1" applyFill="1" applyBorder="1" applyAlignment="1">
      <alignment vertical="center"/>
    </xf>
    <xf numFmtId="4" fontId="15" fillId="2" borderId="19" xfId="0" applyNumberFormat="1" applyFont="1" applyFill="1" applyBorder="1" applyAlignment="1">
      <alignment vertical="center"/>
    </xf>
    <xf numFmtId="4" fontId="6" fillId="2" borderId="0" xfId="1" applyNumberFormat="1" applyFont="1" applyFill="1" applyBorder="1" applyAlignment="1" applyProtection="1">
      <alignment horizontal="left" vertical="center"/>
    </xf>
    <xf numFmtId="4" fontId="13" fillId="2" borderId="3" xfId="0" applyNumberFormat="1" applyFont="1" applyFill="1" applyBorder="1" applyAlignment="1">
      <alignment horizontal="center" vertical="center"/>
    </xf>
    <xf numFmtId="0" fontId="11" fillId="3" borderId="37"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2" fillId="0" borderId="17"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3" fillId="2" borderId="17" xfId="0" applyFont="1" applyFill="1" applyBorder="1" applyAlignment="1">
      <alignment horizontal="center" vertical="center" wrapText="1"/>
    </xf>
    <xf numFmtId="9" fontId="14" fillId="3" borderId="23" xfId="0" applyNumberFormat="1" applyFont="1" applyFill="1" applyBorder="1" applyAlignment="1" applyProtection="1">
      <alignment horizontal="center" vertical="center"/>
      <protection locked="0"/>
    </xf>
    <xf numFmtId="4" fontId="15" fillId="2" borderId="23" xfId="0" applyNumberFormat="1" applyFont="1" applyFill="1" applyBorder="1" applyAlignment="1">
      <alignment vertical="center"/>
    </xf>
    <xf numFmtId="4" fontId="15" fillId="2" borderId="24" xfId="0" applyNumberFormat="1" applyFont="1" applyFill="1" applyBorder="1" applyAlignment="1">
      <alignment vertical="center"/>
    </xf>
    <xf numFmtId="4" fontId="13" fillId="2" borderId="27" xfId="0" applyNumberFormat="1" applyFont="1" applyFill="1" applyBorder="1" applyAlignment="1">
      <alignment horizontal="center" vertical="center"/>
    </xf>
    <xf numFmtId="4" fontId="13" fillId="2" borderId="28" xfId="0" applyNumberFormat="1" applyFont="1" applyFill="1" applyBorder="1" applyAlignment="1">
      <alignment horizontal="center" vertical="center"/>
    </xf>
    <xf numFmtId="0" fontId="12" fillId="0" borderId="21" xfId="0" applyFont="1" applyFill="1" applyBorder="1" applyAlignment="1">
      <alignment horizontal="center" vertical="center" wrapText="1"/>
    </xf>
    <xf numFmtId="0" fontId="12" fillId="0" borderId="23" xfId="0" applyFont="1" applyFill="1" applyBorder="1" applyAlignment="1">
      <alignment horizontal="center" vertical="center" wrapText="1"/>
    </xf>
    <xf numFmtId="0" fontId="12" fillId="0" borderId="11" xfId="0" applyFont="1" applyFill="1" applyBorder="1" applyAlignment="1">
      <alignment horizontal="center" vertical="center" wrapText="1"/>
    </xf>
    <xf numFmtId="4" fontId="15" fillId="2" borderId="21" xfId="0" applyNumberFormat="1" applyFont="1" applyFill="1" applyBorder="1" applyAlignment="1" applyProtection="1">
      <alignment vertical="center"/>
    </xf>
    <xf numFmtId="4" fontId="15" fillId="2" borderId="23" xfId="0" applyNumberFormat="1" applyFont="1" applyFill="1" applyBorder="1" applyAlignment="1" applyProtection="1">
      <alignment vertical="center"/>
    </xf>
    <xf numFmtId="4" fontId="15" fillId="2" borderId="11" xfId="0" applyNumberFormat="1" applyFont="1" applyFill="1" applyBorder="1" applyAlignment="1" applyProtection="1">
      <alignment vertical="center"/>
    </xf>
    <xf numFmtId="49" fontId="4" fillId="2" borderId="1" xfId="0" applyNumberFormat="1" applyFont="1" applyFill="1" applyBorder="1" applyAlignment="1" applyProtection="1">
      <alignment horizontal="left" vertical="center"/>
      <protection locked="0"/>
    </xf>
    <xf numFmtId="49" fontId="4" fillId="2" borderId="2" xfId="0" applyNumberFormat="1" applyFont="1" applyFill="1" applyBorder="1" applyAlignment="1" applyProtection="1">
      <alignment horizontal="left" vertical="center"/>
      <protection locked="0"/>
    </xf>
    <xf numFmtId="49" fontId="4" fillId="2" borderId="3" xfId="0" applyNumberFormat="1" applyFont="1" applyFill="1" applyBorder="1" applyAlignment="1" applyProtection="1">
      <alignment horizontal="left" vertical="center"/>
      <protection locked="0"/>
    </xf>
    <xf numFmtId="49" fontId="7" fillId="2" borderId="0" xfId="0" applyNumberFormat="1" applyFont="1" applyFill="1" applyBorder="1" applyAlignment="1">
      <alignment horizontal="center" vertical="center"/>
    </xf>
    <xf numFmtId="0" fontId="8" fillId="2" borderId="0" xfId="0" applyFont="1" applyFill="1" applyAlignment="1">
      <alignment horizontal="center" vertical="top" wrapText="1"/>
    </xf>
    <xf numFmtId="49" fontId="9" fillId="2" borderId="0" xfId="0" applyNumberFormat="1" applyFont="1" applyFill="1" applyAlignment="1">
      <alignment horizontal="center" vertical="center"/>
    </xf>
    <xf numFmtId="0" fontId="10" fillId="2" borderId="0" xfId="0" applyFont="1" applyFill="1" applyAlignment="1">
      <alignment horizontal="center" vertical="center" wrapText="1"/>
    </xf>
    <xf numFmtId="0" fontId="11" fillId="3" borderId="7" xfId="0" applyFont="1" applyFill="1" applyBorder="1" applyAlignment="1">
      <alignment horizontal="center" vertical="center" wrapText="1"/>
    </xf>
    <xf numFmtId="0" fontId="12" fillId="0" borderId="11" xfId="0" applyFont="1" applyFill="1" applyBorder="1" applyAlignment="1">
      <alignment horizontal="center" vertical="center"/>
    </xf>
    <xf numFmtId="0" fontId="12" fillId="0" borderId="17" xfId="0" applyFont="1" applyFill="1" applyBorder="1" applyAlignment="1">
      <alignment horizontal="center" vertical="center"/>
    </xf>
    <xf numFmtId="0" fontId="12" fillId="0" borderId="12" xfId="0" applyFont="1" applyFill="1" applyBorder="1" applyAlignment="1">
      <alignment horizontal="center" vertical="center" wrapText="1"/>
    </xf>
    <xf numFmtId="0" fontId="13" fillId="2" borderId="13" xfId="0" applyFont="1" applyFill="1" applyBorder="1" applyAlignment="1">
      <alignment horizontal="center" vertical="center" wrapText="1"/>
    </xf>
    <xf numFmtId="4" fontId="13" fillId="2" borderId="14" xfId="0" applyNumberFormat="1" applyFont="1" applyFill="1" applyBorder="1" applyAlignment="1">
      <alignment horizontal="center" vertical="center"/>
    </xf>
    <xf numFmtId="4" fontId="13" fillId="2" borderId="18" xfId="0" applyNumberFormat="1" applyFont="1" applyFill="1" applyBorder="1" applyAlignment="1">
      <alignment horizontal="center" vertical="center"/>
    </xf>
    <xf numFmtId="4" fontId="13" fillId="2" borderId="13" xfId="0" applyNumberFormat="1" applyFont="1" applyFill="1" applyBorder="1" applyAlignment="1" applyProtection="1">
      <alignment horizontal="center" vertical="center"/>
      <protection locked="0"/>
    </xf>
    <xf numFmtId="9" fontId="14" fillId="3" borderId="15" xfId="0" applyNumberFormat="1" applyFont="1" applyFill="1" applyBorder="1" applyAlignment="1" applyProtection="1">
      <alignment horizontal="center" vertical="center"/>
      <protection locked="0"/>
    </xf>
    <xf numFmtId="4" fontId="15" fillId="2" borderId="15" xfId="0" applyNumberFormat="1" applyFont="1" applyFill="1" applyBorder="1" applyAlignment="1">
      <alignment vertical="center"/>
    </xf>
    <xf numFmtId="4" fontId="15" fillId="2" borderId="16" xfId="0" applyNumberFormat="1" applyFont="1" applyFill="1" applyBorder="1" applyAlignment="1">
      <alignment vertical="center"/>
    </xf>
  </cellXfs>
  <cellStyles count="3">
    <cellStyle name="Normalny" xfId="0" builtinId="0"/>
    <cellStyle name="Procentowy" xfId="2" builtinId="5"/>
    <cellStyle name="Walutowy" xfId="1" builtinId="4"/>
  </cellStyles>
  <dxfs count="32">
    <dxf>
      <font>
        <color theme="1"/>
      </font>
      <fill>
        <patternFill>
          <bgColor theme="0"/>
        </patternFill>
      </fill>
    </dxf>
    <dxf>
      <font>
        <color theme="1"/>
      </font>
      <fill>
        <patternFill patternType="none">
          <bgColor auto="1"/>
        </patternFill>
      </fill>
    </dxf>
    <dxf>
      <font>
        <color theme="1"/>
      </font>
      <fill>
        <patternFill patternType="none">
          <bgColor auto="1"/>
        </patternFill>
      </fill>
    </dxf>
    <dxf>
      <font>
        <color theme="1"/>
      </font>
      <fill>
        <patternFill patternType="none">
          <bgColor auto="1"/>
        </patternFill>
      </fill>
    </dxf>
    <dxf>
      <font>
        <color theme="1"/>
      </font>
      <fill>
        <patternFill patternType="none">
          <bgColor auto="1"/>
        </patternFill>
      </fill>
    </dxf>
    <dxf>
      <font>
        <color theme="1"/>
      </font>
      <fill>
        <patternFill patternType="none">
          <bgColor auto="1"/>
        </patternFill>
      </fill>
    </dxf>
    <dxf>
      <font>
        <color theme="1"/>
      </font>
      <fill>
        <patternFill>
          <bgColor theme="0"/>
        </patternFill>
      </fill>
    </dxf>
    <dxf>
      <font>
        <color theme="1"/>
      </font>
      <fill>
        <patternFill patternType="none">
          <bgColor auto="1"/>
        </patternFill>
      </fill>
    </dxf>
    <dxf>
      <font>
        <color theme="1"/>
      </font>
      <fill>
        <patternFill patternType="none">
          <bgColor auto="1"/>
        </patternFill>
      </fill>
    </dxf>
    <dxf>
      <font>
        <color theme="1"/>
      </font>
      <fill>
        <patternFill>
          <bgColor theme="0"/>
        </patternFill>
      </fill>
    </dxf>
    <dxf>
      <font>
        <color theme="1"/>
      </font>
      <fill>
        <patternFill patternType="none">
          <bgColor auto="1"/>
        </patternFill>
      </fill>
    </dxf>
    <dxf>
      <font>
        <color theme="1"/>
      </font>
      <fill>
        <patternFill>
          <bgColor theme="0"/>
        </patternFill>
      </fill>
    </dxf>
    <dxf>
      <font>
        <color theme="1"/>
      </font>
      <fill>
        <patternFill patternType="none">
          <bgColor auto="1"/>
        </patternFill>
      </fill>
    </dxf>
    <dxf>
      <font>
        <color rgb="FF9C0006"/>
      </font>
      <fill>
        <patternFill>
          <bgColor rgb="FFFFC7CE"/>
        </patternFill>
      </fill>
    </dxf>
    <dxf>
      <font>
        <color theme="1"/>
      </font>
      <fill>
        <patternFill>
          <bgColor theme="0"/>
        </patternFill>
      </fill>
    </dxf>
    <dxf>
      <font>
        <color theme="1"/>
      </font>
      <fill>
        <patternFill patternType="none">
          <bgColor auto="1"/>
        </patternFill>
      </fill>
    </dxf>
    <dxf>
      <font>
        <color theme="1"/>
      </font>
      <fill>
        <patternFill patternType="none">
          <bgColor auto="1"/>
        </patternFill>
      </fill>
    </dxf>
    <dxf>
      <font>
        <color theme="1"/>
      </font>
      <fill>
        <patternFill patternType="none">
          <bgColor auto="1"/>
        </patternFill>
      </fill>
    </dxf>
    <dxf>
      <font>
        <color theme="1"/>
      </font>
      <fill>
        <patternFill patternType="none">
          <bgColor auto="1"/>
        </patternFill>
      </fill>
    </dxf>
    <dxf>
      <font>
        <color theme="1"/>
      </font>
      <fill>
        <patternFill patternType="none">
          <bgColor auto="1"/>
        </patternFill>
      </fill>
    </dxf>
    <dxf>
      <font>
        <color theme="1"/>
      </font>
      <fill>
        <patternFill patternType="none">
          <bgColor auto="1"/>
        </patternFill>
      </fill>
    </dxf>
    <dxf>
      <font>
        <color theme="1"/>
      </font>
      <fill>
        <patternFill patternType="none">
          <bgColor auto="1"/>
        </patternFill>
      </fill>
    </dxf>
    <dxf>
      <font>
        <color theme="1"/>
      </font>
      <fill>
        <patternFill patternType="none">
          <bgColor auto="1"/>
        </patternFill>
      </fill>
    </dxf>
    <dxf>
      <font>
        <color theme="1"/>
      </font>
      <fill>
        <patternFill patternType="none">
          <bgColor auto="1"/>
        </patternFill>
      </fill>
    </dxf>
    <dxf>
      <font>
        <color theme="1"/>
      </font>
      <fill>
        <patternFill patternType="none">
          <bgColor auto="1"/>
        </patternFill>
      </fill>
    </dxf>
    <dxf>
      <font>
        <color theme="1"/>
      </font>
      <fill>
        <patternFill>
          <bgColor theme="0"/>
        </patternFill>
      </fill>
    </dxf>
    <dxf>
      <font>
        <color theme="0"/>
      </font>
      <fill>
        <patternFill patternType="none">
          <bgColor auto="1"/>
        </patternFill>
      </fill>
    </dxf>
    <dxf>
      <font>
        <color theme="1"/>
      </font>
      <fill>
        <patternFill>
          <bgColor rgb="FFFF0000"/>
        </patternFill>
      </fill>
    </dxf>
    <dxf>
      <font>
        <color theme="0"/>
      </font>
      <fill>
        <patternFill>
          <bgColor theme="0"/>
        </patternFill>
      </fill>
    </dxf>
    <dxf>
      <font>
        <color theme="1"/>
      </font>
      <fill>
        <patternFill>
          <bgColor rgb="FFFF0000"/>
        </patternFill>
      </fill>
    </dxf>
    <dxf>
      <font>
        <color theme="0"/>
      </font>
      <fill>
        <patternFill patternType="none">
          <bgColor auto="1"/>
        </patternFill>
      </fill>
    </dxf>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C87"/>
  <sheetViews>
    <sheetView tabSelected="1" topLeftCell="A16" zoomScale="85" zoomScaleNormal="85" workbookViewId="0">
      <selection activeCell="I22" sqref="I22:I26"/>
    </sheetView>
  </sheetViews>
  <sheetFormatPr defaultColWidth="0" defaultRowHeight="18" x14ac:dyDescent="0.25"/>
  <cols>
    <col min="1" max="1" width="6.5703125" style="76" customWidth="1"/>
    <col min="2" max="2" width="22.28515625" customWidth="1"/>
    <col min="3" max="3" width="13.140625" style="77" customWidth="1"/>
    <col min="4" max="4" width="41" customWidth="1"/>
    <col min="5" max="5" width="6.28515625" bestFit="1" customWidth="1"/>
    <col min="6" max="6" width="8.42578125" customWidth="1"/>
    <col min="7" max="7" width="20.28515625" customWidth="1"/>
    <col min="8" max="8" width="22.5703125" customWidth="1"/>
    <col min="9" max="9" width="10.85546875" bestFit="1" customWidth="1"/>
    <col min="10" max="10" width="12.5703125" customWidth="1"/>
    <col min="11" max="11" width="19.85546875" customWidth="1"/>
    <col min="12" max="12" width="4.7109375" customWidth="1"/>
    <col min="13" max="13" width="20.28515625" style="78" customWidth="1"/>
    <col min="14" max="14" width="20.28515625" style="79" hidden="1"/>
    <col min="15" max="16383" width="9.140625" hidden="1"/>
    <col min="16384" max="16384" width="6.42578125" hidden="1"/>
  </cols>
  <sheetData>
    <row r="1" spans="1:14" s="2" customFormat="1" ht="21.95" customHeight="1" x14ac:dyDescent="0.25">
      <c r="A1" s="1"/>
      <c r="C1" s="3"/>
      <c r="M1" s="4"/>
      <c r="N1" s="5"/>
    </row>
    <row r="2" spans="1:14" s="2" customFormat="1" ht="31.5" customHeight="1" x14ac:dyDescent="0.2">
      <c r="A2" s="1"/>
      <c r="B2" s="6"/>
      <c r="C2" s="7"/>
      <c r="E2" s="8"/>
      <c r="F2" s="8"/>
      <c r="G2" s="8"/>
      <c r="H2" s="8"/>
      <c r="K2" s="8" t="s">
        <v>0</v>
      </c>
      <c r="M2" s="9"/>
      <c r="N2" s="10"/>
    </row>
    <row r="3" spans="1:14" s="2" customFormat="1" ht="23.45" customHeight="1" x14ac:dyDescent="0.25">
      <c r="A3" s="174"/>
      <c r="B3" s="175"/>
      <c r="C3" s="175"/>
      <c r="D3" s="175"/>
      <c r="E3" s="175"/>
      <c r="F3" s="175"/>
      <c r="G3" s="175"/>
      <c r="H3" s="175"/>
      <c r="I3" s="175"/>
      <c r="J3" s="176"/>
      <c r="M3" s="4"/>
      <c r="N3" s="5"/>
    </row>
    <row r="4" spans="1:14" s="2" customFormat="1" ht="9.6" customHeight="1" x14ac:dyDescent="0.25">
      <c r="A4" s="177" t="s">
        <v>1</v>
      </c>
      <c r="B4" s="177"/>
      <c r="C4" s="177"/>
      <c r="D4" s="177"/>
      <c r="E4" s="177"/>
      <c r="M4" s="4"/>
      <c r="N4" s="5"/>
    </row>
    <row r="5" spans="1:14" s="2" customFormat="1" ht="8.4499999999999993" customHeight="1" x14ac:dyDescent="0.2">
      <c r="A5" s="1"/>
      <c r="B5" s="11"/>
      <c r="C5" s="12"/>
      <c r="E5" s="8"/>
      <c r="F5" s="8"/>
      <c r="G5" s="8"/>
      <c r="H5" s="8"/>
      <c r="M5" s="9"/>
      <c r="N5" s="10"/>
    </row>
    <row r="6" spans="1:14" s="2" customFormat="1" ht="21.95" customHeight="1" x14ac:dyDescent="0.2">
      <c r="A6" s="1"/>
      <c r="C6" s="3"/>
      <c r="E6" s="8"/>
      <c r="F6" s="8"/>
      <c r="G6" s="8"/>
      <c r="H6" s="8"/>
      <c r="M6" s="9"/>
      <c r="N6" s="10"/>
    </row>
    <row r="7" spans="1:14" s="2" customFormat="1" ht="12.75" customHeight="1" x14ac:dyDescent="0.25">
      <c r="A7" s="1"/>
      <c r="C7" s="3"/>
      <c r="M7" s="4"/>
      <c r="N7" s="5"/>
    </row>
    <row r="8" spans="1:14" s="2" customFormat="1" ht="33" customHeight="1" x14ac:dyDescent="0.25">
      <c r="A8" s="178" t="s">
        <v>2</v>
      </c>
      <c r="B8" s="178"/>
      <c r="C8" s="178"/>
      <c r="D8" s="178"/>
      <c r="E8" s="178"/>
      <c r="F8" s="178"/>
      <c r="G8" s="178"/>
      <c r="H8" s="178"/>
      <c r="I8" s="178"/>
      <c r="J8" s="178"/>
      <c r="K8" s="178"/>
      <c r="M8" s="4"/>
      <c r="N8" s="5"/>
    </row>
    <row r="9" spans="1:14" s="2" customFormat="1" ht="13.35" customHeight="1" x14ac:dyDescent="0.25">
      <c r="A9" s="1"/>
      <c r="C9" s="3"/>
      <c r="M9" s="4"/>
      <c r="N9" s="5"/>
    </row>
    <row r="10" spans="1:14" s="2" customFormat="1" ht="24" customHeight="1" x14ac:dyDescent="0.25">
      <c r="A10" s="179" t="s">
        <v>3</v>
      </c>
      <c r="B10" s="179"/>
      <c r="C10" s="179"/>
      <c r="D10" s="179"/>
      <c r="M10" s="4"/>
      <c r="N10" s="5"/>
    </row>
    <row r="11" spans="1:14" s="2" customFormat="1" ht="21.4" customHeight="1" x14ac:dyDescent="0.25">
      <c r="A11" s="179" t="s">
        <v>4</v>
      </c>
      <c r="B11" s="179"/>
      <c r="C11" s="179"/>
      <c r="D11" s="179"/>
      <c r="M11" s="4"/>
      <c r="N11" s="5"/>
    </row>
    <row r="12" spans="1:14" s="2" customFormat="1" ht="21.4" customHeight="1" x14ac:dyDescent="0.25">
      <c r="A12" s="179" t="s">
        <v>5</v>
      </c>
      <c r="B12" s="179"/>
      <c r="C12" s="179"/>
      <c r="D12" s="179"/>
      <c r="M12" s="4"/>
      <c r="N12" s="5"/>
    </row>
    <row r="13" spans="1:14" s="2" customFormat="1" ht="21.4" customHeight="1" x14ac:dyDescent="0.25">
      <c r="A13" s="179" t="s">
        <v>6</v>
      </c>
      <c r="B13" s="179"/>
      <c r="C13" s="179"/>
      <c r="D13" s="179"/>
      <c r="M13" s="4"/>
      <c r="N13" s="5"/>
    </row>
    <row r="14" spans="1:14" s="2" customFormat="1" ht="48" customHeight="1" x14ac:dyDescent="0.25">
      <c r="A14" s="180" t="s">
        <v>7</v>
      </c>
      <c r="B14" s="180"/>
      <c r="C14" s="180"/>
      <c r="D14" s="180"/>
      <c r="E14" s="180"/>
      <c r="F14" s="180"/>
      <c r="G14" s="180"/>
      <c r="H14" s="180"/>
      <c r="I14" s="180"/>
      <c r="J14" s="180"/>
      <c r="K14" s="180"/>
      <c r="M14" s="4"/>
      <c r="N14" s="5"/>
    </row>
    <row r="15" spans="1:14" s="2" customFormat="1" ht="21" customHeight="1" thickBot="1" x14ac:dyDescent="0.3">
      <c r="A15" s="1"/>
      <c r="C15" s="3"/>
      <c r="M15" s="4"/>
      <c r="N15" s="5"/>
    </row>
    <row r="16" spans="1:14" s="2" customFormat="1" ht="62.45" customHeight="1" thickBot="1" x14ac:dyDescent="0.25">
      <c r="A16" s="13" t="s">
        <v>8</v>
      </c>
      <c r="B16" s="14" t="s">
        <v>9</v>
      </c>
      <c r="C16" s="145" t="s">
        <v>10</v>
      </c>
      <c r="D16" s="181"/>
      <c r="E16" s="15" t="s">
        <v>11</v>
      </c>
      <c r="F16" s="15" t="s">
        <v>12</v>
      </c>
      <c r="G16" s="16" t="s">
        <v>13</v>
      </c>
      <c r="H16" s="15" t="s">
        <v>14</v>
      </c>
      <c r="I16" s="15" t="s">
        <v>15</v>
      </c>
      <c r="J16" s="15" t="s">
        <v>16</v>
      </c>
      <c r="K16" s="17" t="s">
        <v>17</v>
      </c>
      <c r="M16" s="18"/>
      <c r="N16" s="19"/>
    </row>
    <row r="17" spans="1:14" s="2" customFormat="1" ht="36" customHeight="1" thickBot="1" x14ac:dyDescent="0.25">
      <c r="A17" s="157" t="s">
        <v>165</v>
      </c>
      <c r="B17" s="158"/>
      <c r="C17" s="158"/>
      <c r="D17" s="158"/>
      <c r="E17" s="158"/>
      <c r="F17" s="158"/>
      <c r="G17" s="158"/>
      <c r="H17" s="158"/>
      <c r="I17" s="158"/>
      <c r="J17" s="158"/>
      <c r="K17" s="159"/>
      <c r="M17" s="18"/>
      <c r="N17" s="19"/>
    </row>
    <row r="18" spans="1:14" s="2" customFormat="1" ht="36" x14ac:dyDescent="0.2">
      <c r="A18" s="182">
        <v>1</v>
      </c>
      <c r="B18" s="184" t="s">
        <v>18</v>
      </c>
      <c r="C18" s="20" t="s">
        <v>19</v>
      </c>
      <c r="D18" s="21" t="s">
        <v>20</v>
      </c>
      <c r="E18" s="185" t="s">
        <v>21</v>
      </c>
      <c r="F18" s="186">
        <v>4.42</v>
      </c>
      <c r="G18" s="188"/>
      <c r="H18" s="156" t="str">
        <f>IF(G18*F18=0," ",G18*F18)</f>
        <v xml:space="preserve"> </v>
      </c>
      <c r="I18" s="189">
        <v>0.08</v>
      </c>
      <c r="J18" s="190" t="e">
        <f>ROUND(H18*I18,2)</f>
        <v>#VALUE!</v>
      </c>
      <c r="K18" s="191" t="e">
        <f>ROUND(H18+J18,2)</f>
        <v>#VALUE!</v>
      </c>
      <c r="M18" s="155" t="str">
        <f>IF(AND(F18&gt;0,OR(ISBLANK(G18),G18=0)),"podaj stawkę!",IF(AND(ISBLANK(F18),G18&gt;0),"usuń stawkę","OK"))</f>
        <v>podaj stawkę!</v>
      </c>
      <c r="N18" s="148">
        <f>IF(M18&lt;&gt;"OK",1,0)</f>
        <v>1</v>
      </c>
    </row>
    <row r="19" spans="1:14" s="2" customFormat="1" ht="108" x14ac:dyDescent="0.2">
      <c r="A19" s="183"/>
      <c r="B19" s="161"/>
      <c r="C19" s="24" t="s">
        <v>22</v>
      </c>
      <c r="D19" s="25" t="s">
        <v>23</v>
      </c>
      <c r="E19" s="162"/>
      <c r="F19" s="187"/>
      <c r="G19" s="134"/>
      <c r="H19" s="156"/>
      <c r="I19" s="150"/>
      <c r="J19" s="152"/>
      <c r="K19" s="154"/>
      <c r="M19" s="155" t="str">
        <f t="shared" ref="M19" si="0">IF(AND(F19&gt;0,OR(ISBLANK(G19),G19=0)),"podaj stawkę!",IF(AND(ISBLANK(F19),G19&gt;0),"usuń stawkę",""))</f>
        <v/>
      </c>
      <c r="N19" s="148"/>
    </row>
    <row r="20" spans="1:14" s="2" customFormat="1" ht="24" x14ac:dyDescent="0.2">
      <c r="A20" s="27">
        <v>2</v>
      </c>
      <c r="B20" s="28" t="s">
        <v>24</v>
      </c>
      <c r="C20" s="29" t="s">
        <v>25</v>
      </c>
      <c r="D20" s="30" t="s">
        <v>26</v>
      </c>
      <c r="E20" s="31" t="s">
        <v>21</v>
      </c>
      <c r="F20" s="32">
        <v>5.67</v>
      </c>
      <c r="G20" s="107"/>
      <c r="H20" s="33" t="str">
        <f>IF(G20*F20=0," ",G20*F20)</f>
        <v xml:space="preserve"> </v>
      </c>
      <c r="I20" s="34">
        <v>0.08</v>
      </c>
      <c r="J20" s="35" t="e">
        <f t="shared" ref="J20:J32" si="1">ROUND(H20*I20,2)</f>
        <v>#VALUE!</v>
      </c>
      <c r="K20" s="36" t="e">
        <f t="shared" ref="K20:K32" si="2">ROUND(H20+J20,2)</f>
        <v>#VALUE!</v>
      </c>
      <c r="M20" s="37" t="str">
        <f t="shared" ref="M20:M32" si="3">IF(AND(F20&gt;0,OR(ISBLANK(G20),G20=0)),"podaj stawkę!",IF(AND(ISBLANK(F20),G20&gt;0),"usuń stawkę","OK"))</f>
        <v>podaj stawkę!</v>
      </c>
      <c r="N20" s="38">
        <f t="shared" ref="N20:N32" si="4">IF(M20&lt;&gt;"OK",1,0)</f>
        <v>1</v>
      </c>
    </row>
    <row r="21" spans="1:14" s="2" customFormat="1" ht="60" x14ac:dyDescent="0.2">
      <c r="A21" s="27">
        <v>3</v>
      </c>
      <c r="B21" s="28" t="s">
        <v>27</v>
      </c>
      <c r="C21" s="29" t="s">
        <v>28</v>
      </c>
      <c r="D21" s="30" t="s">
        <v>29</v>
      </c>
      <c r="E21" s="31" t="s">
        <v>30</v>
      </c>
      <c r="F21" s="32">
        <v>0.15</v>
      </c>
      <c r="G21" s="107"/>
      <c r="H21" s="106" t="str">
        <f>IF(G21*F21=0," ",G21*F21)</f>
        <v xml:space="preserve"> </v>
      </c>
      <c r="I21" s="34">
        <v>0.08</v>
      </c>
      <c r="J21" s="35" t="e">
        <f t="shared" si="1"/>
        <v>#VALUE!</v>
      </c>
      <c r="K21" s="36" t="e">
        <f t="shared" si="2"/>
        <v>#VALUE!</v>
      </c>
      <c r="M21" s="37" t="str">
        <f t="shared" si="3"/>
        <v>podaj stawkę!</v>
      </c>
      <c r="N21" s="38">
        <f t="shared" si="4"/>
        <v>1</v>
      </c>
    </row>
    <row r="22" spans="1:14" s="2" customFormat="1" ht="24" x14ac:dyDescent="0.2">
      <c r="A22" s="168">
        <v>4</v>
      </c>
      <c r="B22" s="161" t="s">
        <v>31</v>
      </c>
      <c r="C22" s="29" t="s">
        <v>32</v>
      </c>
      <c r="D22" s="30" t="s">
        <v>33</v>
      </c>
      <c r="E22" s="162" t="s">
        <v>34</v>
      </c>
      <c r="F22" s="138">
        <v>50.55</v>
      </c>
      <c r="G22" s="134"/>
      <c r="H22" s="156" t="str">
        <f>IF(G22*F22=0," ",G22*F22)</f>
        <v xml:space="preserve"> </v>
      </c>
      <c r="I22" s="149">
        <v>0.08</v>
      </c>
      <c r="J22" s="171" t="e">
        <f>ROUND(H22*I22,2)</f>
        <v>#VALUE!</v>
      </c>
      <c r="K22" s="153" t="e">
        <f t="shared" si="2"/>
        <v>#VALUE!</v>
      </c>
      <c r="M22" s="155" t="str">
        <f t="shared" si="3"/>
        <v>podaj stawkę!</v>
      </c>
      <c r="N22" s="148">
        <f t="shared" si="4"/>
        <v>1</v>
      </c>
    </row>
    <row r="23" spans="1:14" s="2" customFormat="1" ht="24" x14ac:dyDescent="0.2">
      <c r="A23" s="169"/>
      <c r="B23" s="161"/>
      <c r="C23" s="29" t="s">
        <v>35</v>
      </c>
      <c r="D23" s="30" t="s">
        <v>36</v>
      </c>
      <c r="E23" s="162"/>
      <c r="F23" s="138"/>
      <c r="G23" s="134"/>
      <c r="H23" s="156"/>
      <c r="I23" s="163"/>
      <c r="J23" s="172">
        <f t="shared" si="1"/>
        <v>0</v>
      </c>
      <c r="K23" s="165"/>
      <c r="M23" s="155"/>
      <c r="N23" s="148"/>
    </row>
    <row r="24" spans="1:14" s="2" customFormat="1" ht="24" x14ac:dyDescent="0.2">
      <c r="A24" s="169"/>
      <c r="B24" s="161"/>
      <c r="C24" s="29" t="s">
        <v>37</v>
      </c>
      <c r="D24" s="30" t="s">
        <v>38</v>
      </c>
      <c r="E24" s="162"/>
      <c r="F24" s="138"/>
      <c r="G24" s="134"/>
      <c r="H24" s="156"/>
      <c r="I24" s="163"/>
      <c r="J24" s="172">
        <f t="shared" si="1"/>
        <v>0</v>
      </c>
      <c r="K24" s="165"/>
      <c r="M24" s="155"/>
      <c r="N24" s="148"/>
    </row>
    <row r="25" spans="1:14" s="2" customFormat="1" ht="24" x14ac:dyDescent="0.2">
      <c r="A25" s="169"/>
      <c r="B25" s="161"/>
      <c r="C25" s="29" t="s">
        <v>39</v>
      </c>
      <c r="D25" s="30" t="s">
        <v>40</v>
      </c>
      <c r="E25" s="162"/>
      <c r="F25" s="138"/>
      <c r="G25" s="134"/>
      <c r="H25" s="156"/>
      <c r="I25" s="163"/>
      <c r="J25" s="172">
        <f t="shared" si="1"/>
        <v>0</v>
      </c>
      <c r="K25" s="165"/>
      <c r="M25" s="155"/>
      <c r="N25" s="148"/>
    </row>
    <row r="26" spans="1:14" s="2" customFormat="1" ht="24" x14ac:dyDescent="0.2">
      <c r="A26" s="170"/>
      <c r="B26" s="161"/>
      <c r="C26" s="29" t="s">
        <v>41</v>
      </c>
      <c r="D26" s="30" t="s">
        <v>42</v>
      </c>
      <c r="E26" s="162"/>
      <c r="F26" s="138"/>
      <c r="G26" s="134"/>
      <c r="H26" s="156"/>
      <c r="I26" s="150"/>
      <c r="J26" s="173">
        <f t="shared" si="1"/>
        <v>0</v>
      </c>
      <c r="K26" s="154"/>
      <c r="M26" s="155"/>
      <c r="N26" s="148"/>
    </row>
    <row r="27" spans="1:14" s="2" customFormat="1" ht="24" x14ac:dyDescent="0.2">
      <c r="A27" s="27">
        <v>5</v>
      </c>
      <c r="B27" s="39" t="s">
        <v>43</v>
      </c>
      <c r="C27" s="29" t="s">
        <v>44</v>
      </c>
      <c r="D27" s="25" t="s">
        <v>45</v>
      </c>
      <c r="E27" s="31" t="s">
        <v>30</v>
      </c>
      <c r="F27" s="32">
        <v>0.18</v>
      </c>
      <c r="G27" s="107"/>
      <c r="H27" s="106" t="str">
        <f>IF(G27*F27=0," ",G27*F27)</f>
        <v xml:space="preserve"> </v>
      </c>
      <c r="I27" s="34">
        <v>0.08</v>
      </c>
      <c r="J27" s="35" t="e">
        <f t="shared" si="1"/>
        <v>#VALUE!</v>
      </c>
      <c r="K27" s="36" t="e">
        <f t="shared" si="2"/>
        <v>#VALUE!</v>
      </c>
      <c r="M27" s="37" t="str">
        <f t="shared" si="3"/>
        <v>podaj stawkę!</v>
      </c>
      <c r="N27" s="38">
        <f t="shared" si="4"/>
        <v>1</v>
      </c>
    </row>
    <row r="28" spans="1:14" s="2" customFormat="1" ht="24" x14ac:dyDescent="0.2">
      <c r="A28" s="160">
        <v>6</v>
      </c>
      <c r="B28" s="161" t="s">
        <v>43</v>
      </c>
      <c r="C28" s="29" t="s">
        <v>46</v>
      </c>
      <c r="D28" s="30" t="s">
        <v>47</v>
      </c>
      <c r="E28" s="162" t="s">
        <v>30</v>
      </c>
      <c r="F28" s="138">
        <v>96.6</v>
      </c>
      <c r="G28" s="134"/>
      <c r="H28" s="156" t="s">
        <v>174</v>
      </c>
      <c r="I28" s="149">
        <v>0.08</v>
      </c>
      <c r="J28" s="151" t="e">
        <f t="shared" si="1"/>
        <v>#VALUE!</v>
      </c>
      <c r="K28" s="153" t="e">
        <f t="shared" si="2"/>
        <v>#VALUE!</v>
      </c>
      <c r="M28" s="155" t="str">
        <f t="shared" si="3"/>
        <v>podaj stawkę!</v>
      </c>
      <c r="N28" s="148">
        <f t="shared" si="4"/>
        <v>1</v>
      </c>
    </row>
    <row r="29" spans="1:14" s="2" customFormat="1" ht="24" x14ac:dyDescent="0.2">
      <c r="A29" s="160"/>
      <c r="B29" s="161"/>
      <c r="C29" s="29" t="s">
        <v>48</v>
      </c>
      <c r="D29" s="30" t="s">
        <v>49</v>
      </c>
      <c r="E29" s="162"/>
      <c r="F29" s="138"/>
      <c r="G29" s="134"/>
      <c r="H29" s="156"/>
      <c r="I29" s="150"/>
      <c r="J29" s="152"/>
      <c r="K29" s="154"/>
      <c r="M29" s="155"/>
      <c r="N29" s="148"/>
    </row>
    <row r="30" spans="1:14" s="2" customFormat="1" ht="42.75" customHeight="1" x14ac:dyDescent="0.2">
      <c r="A30" s="27">
        <v>7</v>
      </c>
      <c r="B30" s="39" t="s">
        <v>50</v>
      </c>
      <c r="C30" s="40" t="s">
        <v>51</v>
      </c>
      <c r="D30" s="30" t="s">
        <v>52</v>
      </c>
      <c r="E30" s="41" t="s">
        <v>53</v>
      </c>
      <c r="F30" s="42">
        <v>0.2</v>
      </c>
      <c r="G30" s="108"/>
      <c r="H30" s="106" t="str">
        <f>IF(G30*F30=0," ",G30*F30)</f>
        <v xml:space="preserve"> </v>
      </c>
      <c r="I30" s="34" t="s">
        <v>54</v>
      </c>
      <c r="J30" s="35" t="e">
        <f t="shared" si="1"/>
        <v>#VALUE!</v>
      </c>
      <c r="K30" s="36" t="e">
        <f t="shared" si="2"/>
        <v>#VALUE!</v>
      </c>
      <c r="M30" s="37" t="str">
        <f t="shared" si="3"/>
        <v>podaj stawkę!</v>
      </c>
      <c r="N30" s="38">
        <f t="shared" si="4"/>
        <v>1</v>
      </c>
    </row>
    <row r="31" spans="1:14" s="2" customFormat="1" ht="24" x14ac:dyDescent="0.2">
      <c r="A31" s="27">
        <v>8</v>
      </c>
      <c r="B31" s="39" t="s">
        <v>55</v>
      </c>
      <c r="C31" s="29" t="s">
        <v>56</v>
      </c>
      <c r="D31" s="25" t="s">
        <v>57</v>
      </c>
      <c r="E31" s="31" t="s">
        <v>30</v>
      </c>
      <c r="F31" s="32">
        <v>96.78</v>
      </c>
      <c r="G31" s="107"/>
      <c r="H31" s="106" t="str">
        <f>IF(G31*F31=0," ",G31*F31)</f>
        <v xml:space="preserve"> </v>
      </c>
      <c r="I31" s="34">
        <v>0.08</v>
      </c>
      <c r="J31" s="35" t="e">
        <f t="shared" si="1"/>
        <v>#VALUE!</v>
      </c>
      <c r="K31" s="36" t="e">
        <f t="shared" si="2"/>
        <v>#VALUE!</v>
      </c>
      <c r="M31" s="37" t="str">
        <f t="shared" si="3"/>
        <v>podaj stawkę!</v>
      </c>
      <c r="N31" s="38">
        <f t="shared" si="4"/>
        <v>1</v>
      </c>
    </row>
    <row r="32" spans="1:14" s="2" customFormat="1" ht="24" x14ac:dyDescent="0.2">
      <c r="A32" s="160">
        <v>9</v>
      </c>
      <c r="B32" s="161" t="s">
        <v>58</v>
      </c>
      <c r="C32" s="29" t="s">
        <v>59</v>
      </c>
      <c r="D32" s="30" t="s">
        <v>60</v>
      </c>
      <c r="E32" s="162" t="s">
        <v>21</v>
      </c>
      <c r="F32" s="138">
        <v>47.92</v>
      </c>
      <c r="G32" s="134"/>
      <c r="H32" s="156" t="str">
        <f>IF(G32*F32=0," ",G32*F32)</f>
        <v xml:space="preserve"> </v>
      </c>
      <c r="I32" s="149">
        <v>0.08</v>
      </c>
      <c r="J32" s="151" t="e">
        <f t="shared" si="1"/>
        <v>#VALUE!</v>
      </c>
      <c r="K32" s="153" t="e">
        <f t="shared" si="2"/>
        <v>#VALUE!</v>
      </c>
      <c r="M32" s="155" t="str">
        <f t="shared" si="3"/>
        <v>podaj stawkę!</v>
      </c>
      <c r="N32" s="148">
        <f t="shared" si="4"/>
        <v>1</v>
      </c>
    </row>
    <row r="33" spans="1:14" s="2" customFormat="1" ht="36" customHeight="1" x14ac:dyDescent="0.2">
      <c r="A33" s="160"/>
      <c r="B33" s="161"/>
      <c r="C33" s="29" t="s">
        <v>61</v>
      </c>
      <c r="D33" s="30" t="s">
        <v>62</v>
      </c>
      <c r="E33" s="162"/>
      <c r="F33" s="138"/>
      <c r="G33" s="134"/>
      <c r="H33" s="156">
        <f t="shared" ref="H32:H34" si="5">G33*F33</f>
        <v>0</v>
      </c>
      <c r="I33" s="163"/>
      <c r="J33" s="164"/>
      <c r="K33" s="165"/>
      <c r="M33" s="155"/>
      <c r="N33" s="148"/>
    </row>
    <row r="34" spans="1:14" s="2" customFormat="1" ht="24" x14ac:dyDescent="0.2">
      <c r="A34" s="160"/>
      <c r="B34" s="161"/>
      <c r="C34" s="29" t="s">
        <v>63</v>
      </c>
      <c r="D34" s="30" t="s">
        <v>64</v>
      </c>
      <c r="E34" s="162"/>
      <c r="F34" s="138"/>
      <c r="G34" s="134"/>
      <c r="H34" s="156">
        <f t="shared" si="5"/>
        <v>0</v>
      </c>
      <c r="I34" s="150"/>
      <c r="J34" s="152"/>
      <c r="K34" s="154"/>
      <c r="M34" s="155"/>
      <c r="N34" s="148"/>
    </row>
    <row r="35" spans="1:14" s="2" customFormat="1" ht="36" x14ac:dyDescent="0.2">
      <c r="A35" s="27">
        <v>10</v>
      </c>
      <c r="B35" s="39" t="s">
        <v>65</v>
      </c>
      <c r="C35" s="29" t="s">
        <v>66</v>
      </c>
      <c r="D35" s="25" t="s">
        <v>67</v>
      </c>
      <c r="E35" s="31" t="s">
        <v>21</v>
      </c>
      <c r="F35" s="32">
        <v>8.65</v>
      </c>
      <c r="G35" s="107"/>
      <c r="H35" s="106" t="str">
        <f>IF(G35*F35=0," ",G35*F35)</f>
        <v xml:space="preserve"> </v>
      </c>
      <c r="I35" s="34">
        <v>0.08</v>
      </c>
      <c r="J35" s="35" t="e">
        <f t="shared" ref="J35:J79" si="6">ROUND(H35*I35,2)</f>
        <v>#VALUE!</v>
      </c>
      <c r="K35" s="36" t="e">
        <f t="shared" ref="K35:K79" si="7">ROUND(H35+J35,2)</f>
        <v>#VALUE!</v>
      </c>
      <c r="M35" s="37" t="str">
        <f t="shared" ref="M35:M39" si="8">IF(AND(F35&gt;0,OR(ISBLANK(G35),G35=0)),"podaj stawkę!",IF(AND(ISBLANK(F35),G35&gt;0),"usuń stawkę","OK"))</f>
        <v>podaj stawkę!</v>
      </c>
      <c r="N35" s="38">
        <f t="shared" ref="N35:N79" si="9">IF(M35&lt;&gt;"OK",1,0)</f>
        <v>1</v>
      </c>
    </row>
    <row r="36" spans="1:14" s="2" customFormat="1" ht="36" x14ac:dyDescent="0.2">
      <c r="A36" s="27">
        <v>11</v>
      </c>
      <c r="B36" s="39" t="s">
        <v>65</v>
      </c>
      <c r="C36" s="29" t="s">
        <v>68</v>
      </c>
      <c r="D36" s="25" t="s">
        <v>67</v>
      </c>
      <c r="E36" s="31" t="s">
        <v>21</v>
      </c>
      <c r="F36" s="32">
        <v>1.72</v>
      </c>
      <c r="G36" s="110"/>
      <c r="H36" s="106" t="str">
        <f>IF(G36*F36=0," ",G36*F36)</f>
        <v xml:space="preserve"> </v>
      </c>
      <c r="I36" s="34">
        <v>0.08</v>
      </c>
      <c r="J36" s="35" t="e">
        <f t="shared" si="6"/>
        <v>#VALUE!</v>
      </c>
      <c r="K36" s="36" t="e">
        <f t="shared" si="7"/>
        <v>#VALUE!</v>
      </c>
      <c r="M36" s="37" t="str">
        <f t="shared" si="8"/>
        <v>podaj stawkę!</v>
      </c>
      <c r="N36" s="38">
        <f t="shared" si="9"/>
        <v>1</v>
      </c>
    </row>
    <row r="37" spans="1:14" s="2" customFormat="1" ht="24" x14ac:dyDescent="0.2">
      <c r="A37" s="160">
        <v>12</v>
      </c>
      <c r="B37" s="161" t="s">
        <v>69</v>
      </c>
      <c r="C37" s="40" t="s">
        <v>70</v>
      </c>
      <c r="D37" s="30" t="s">
        <v>71</v>
      </c>
      <c r="E37" s="162" t="s">
        <v>21</v>
      </c>
      <c r="F37" s="186">
        <v>30.17</v>
      </c>
      <c r="G37" s="134"/>
      <c r="H37" s="166" t="str">
        <f>IF(G37*F37=0," ",G37*F37)</f>
        <v xml:space="preserve"> </v>
      </c>
      <c r="I37" s="149">
        <v>0.08</v>
      </c>
      <c r="J37" s="151" t="e">
        <f t="shared" si="6"/>
        <v>#VALUE!</v>
      </c>
      <c r="K37" s="153" t="e">
        <f t="shared" si="7"/>
        <v>#VALUE!</v>
      </c>
      <c r="M37" s="155" t="str">
        <f t="shared" si="8"/>
        <v>podaj stawkę!</v>
      </c>
      <c r="N37" s="148">
        <f t="shared" si="9"/>
        <v>1</v>
      </c>
    </row>
    <row r="38" spans="1:14" s="2" customFormat="1" ht="36" x14ac:dyDescent="0.2">
      <c r="A38" s="160"/>
      <c r="B38" s="161"/>
      <c r="C38" s="29" t="s">
        <v>72</v>
      </c>
      <c r="D38" s="25" t="s">
        <v>73</v>
      </c>
      <c r="E38" s="162"/>
      <c r="F38" s="187"/>
      <c r="G38" s="134"/>
      <c r="H38" s="167"/>
      <c r="I38" s="150"/>
      <c r="J38" s="152"/>
      <c r="K38" s="154"/>
      <c r="M38" s="155"/>
      <c r="N38" s="148"/>
    </row>
    <row r="39" spans="1:14" s="2" customFormat="1" ht="36" x14ac:dyDescent="0.2">
      <c r="A39" s="160">
        <v>13</v>
      </c>
      <c r="B39" s="161" t="s">
        <v>69</v>
      </c>
      <c r="C39" s="29" t="s">
        <v>74</v>
      </c>
      <c r="D39" s="25" t="s">
        <v>75</v>
      </c>
      <c r="E39" s="162" t="s">
        <v>21</v>
      </c>
      <c r="F39" s="138">
        <v>3.32</v>
      </c>
      <c r="G39" s="134"/>
      <c r="H39" s="166" t="str">
        <f>IF(G39*F39=0," ",G39*F39)</f>
        <v xml:space="preserve"> </v>
      </c>
      <c r="I39" s="149">
        <v>0.08</v>
      </c>
      <c r="J39" s="151" t="e">
        <f t="shared" si="6"/>
        <v>#VALUE!</v>
      </c>
      <c r="K39" s="153" t="e">
        <f t="shared" si="7"/>
        <v>#VALUE!</v>
      </c>
      <c r="M39" s="155" t="str">
        <f t="shared" si="8"/>
        <v>podaj stawkę!</v>
      </c>
      <c r="N39" s="148">
        <f t="shared" si="9"/>
        <v>1</v>
      </c>
    </row>
    <row r="40" spans="1:14" s="2" customFormat="1" ht="24.75" thickBot="1" x14ac:dyDescent="0.25">
      <c r="A40" s="160"/>
      <c r="B40" s="161"/>
      <c r="C40" s="29" t="s">
        <v>76</v>
      </c>
      <c r="D40" s="30" t="s">
        <v>77</v>
      </c>
      <c r="E40" s="162"/>
      <c r="F40" s="138"/>
      <c r="G40" s="134"/>
      <c r="H40" s="167"/>
      <c r="I40" s="150"/>
      <c r="J40" s="152"/>
      <c r="K40" s="154"/>
      <c r="M40" s="155"/>
      <c r="N40" s="148"/>
    </row>
    <row r="41" spans="1:14" s="2" customFormat="1" ht="32.25" customHeight="1" thickBot="1" x14ac:dyDescent="0.25">
      <c r="A41" s="157" t="s">
        <v>166</v>
      </c>
      <c r="B41" s="158"/>
      <c r="C41" s="158"/>
      <c r="D41" s="158"/>
      <c r="E41" s="158"/>
      <c r="F41" s="158"/>
      <c r="G41" s="158"/>
      <c r="H41" s="158"/>
      <c r="I41" s="158"/>
      <c r="J41" s="158"/>
      <c r="K41" s="159"/>
      <c r="M41" s="37"/>
      <c r="N41" s="23"/>
    </row>
    <row r="42" spans="1:14" s="2" customFormat="1" ht="34.5" customHeight="1" x14ac:dyDescent="0.2">
      <c r="A42" s="27">
        <v>14</v>
      </c>
      <c r="B42" s="39" t="s">
        <v>78</v>
      </c>
      <c r="C42" s="29" t="s">
        <v>79</v>
      </c>
      <c r="D42" s="25" t="s">
        <v>80</v>
      </c>
      <c r="E42" s="31" t="s">
        <v>21</v>
      </c>
      <c r="F42" s="32">
        <v>5.0199999999999996</v>
      </c>
      <c r="G42" s="107"/>
      <c r="H42" s="106" t="str">
        <f>IF(G42*F42=0," ",G42*F42)</f>
        <v xml:space="preserve"> </v>
      </c>
      <c r="I42" s="34">
        <v>0.08</v>
      </c>
      <c r="J42" s="35" t="e">
        <f t="shared" si="6"/>
        <v>#VALUE!</v>
      </c>
      <c r="K42" s="36" t="e">
        <f t="shared" si="7"/>
        <v>#VALUE!</v>
      </c>
      <c r="M42" s="37" t="str">
        <f t="shared" ref="M42:M49" si="10">IF(AND(F42&gt;0,OR(ISBLANK(G42),G42=0)),"podaj stawkę!",IF(AND(ISBLANK(F42),G42&gt;0),"usuń stawkę","OK"))</f>
        <v>podaj stawkę!</v>
      </c>
      <c r="N42" s="38">
        <f t="shared" si="9"/>
        <v>1</v>
      </c>
    </row>
    <row r="43" spans="1:14" s="2" customFormat="1" ht="24" x14ac:dyDescent="0.2">
      <c r="A43" s="27">
        <v>15</v>
      </c>
      <c r="B43" s="39" t="s">
        <v>81</v>
      </c>
      <c r="C43" s="40" t="s">
        <v>82</v>
      </c>
      <c r="D43" s="30" t="s">
        <v>83</v>
      </c>
      <c r="E43" s="41" t="s">
        <v>84</v>
      </c>
      <c r="F43" s="42">
        <v>16</v>
      </c>
      <c r="G43" s="108"/>
      <c r="H43" s="106" t="str">
        <f>IF(G43*F43=0," ",G43*F43)</f>
        <v xml:space="preserve"> </v>
      </c>
      <c r="I43" s="34" t="s">
        <v>54</v>
      </c>
      <c r="J43" s="35" t="e">
        <f t="shared" si="6"/>
        <v>#VALUE!</v>
      </c>
      <c r="K43" s="36" t="e">
        <f t="shared" si="7"/>
        <v>#VALUE!</v>
      </c>
      <c r="M43" s="37" t="str">
        <f t="shared" si="10"/>
        <v>podaj stawkę!</v>
      </c>
      <c r="N43" s="38">
        <f t="shared" si="9"/>
        <v>1</v>
      </c>
    </row>
    <row r="44" spans="1:14" s="2" customFormat="1" ht="24" x14ac:dyDescent="0.2">
      <c r="A44" s="27">
        <v>16</v>
      </c>
      <c r="B44" s="39" t="s">
        <v>85</v>
      </c>
      <c r="C44" s="29" t="s">
        <v>86</v>
      </c>
      <c r="D44" s="25" t="s">
        <v>87</v>
      </c>
      <c r="E44" s="31" t="s">
        <v>88</v>
      </c>
      <c r="F44" s="32">
        <v>21.7</v>
      </c>
      <c r="G44" s="107"/>
      <c r="H44" s="106" t="str">
        <f>IF(G44*F44=0," ",G44*F44)</f>
        <v xml:space="preserve"> </v>
      </c>
      <c r="I44" s="34">
        <v>0.23</v>
      </c>
      <c r="J44" s="35" t="e">
        <f t="shared" si="6"/>
        <v>#VALUE!</v>
      </c>
      <c r="K44" s="36" t="e">
        <f t="shared" si="7"/>
        <v>#VALUE!</v>
      </c>
      <c r="M44" s="37" t="str">
        <f t="shared" si="10"/>
        <v>podaj stawkę!</v>
      </c>
      <c r="N44" s="38">
        <f t="shared" si="9"/>
        <v>1</v>
      </c>
    </row>
    <row r="45" spans="1:14" s="2" customFormat="1" ht="36" customHeight="1" x14ac:dyDescent="0.2">
      <c r="A45" s="27">
        <v>17</v>
      </c>
      <c r="B45" s="39" t="s">
        <v>85</v>
      </c>
      <c r="C45" s="29" t="s">
        <v>89</v>
      </c>
      <c r="D45" s="25" t="s">
        <v>90</v>
      </c>
      <c r="E45" s="31" t="s">
        <v>88</v>
      </c>
      <c r="F45" s="32">
        <v>4.4000000000000004</v>
      </c>
      <c r="G45" s="107"/>
      <c r="H45" s="106" t="str">
        <f>IF(G45*F45=0," ",G45*F45)</f>
        <v xml:space="preserve"> </v>
      </c>
      <c r="I45" s="34">
        <v>0.23</v>
      </c>
      <c r="J45" s="35" t="e">
        <f t="shared" si="6"/>
        <v>#VALUE!</v>
      </c>
      <c r="K45" s="36" t="e">
        <f t="shared" si="7"/>
        <v>#VALUE!</v>
      </c>
      <c r="M45" s="37" t="str">
        <f t="shared" si="10"/>
        <v>podaj stawkę!</v>
      </c>
      <c r="N45" s="38">
        <f t="shared" si="9"/>
        <v>1</v>
      </c>
    </row>
    <row r="46" spans="1:14" s="2" customFormat="1" ht="24" x14ac:dyDescent="0.2">
      <c r="A46" s="43">
        <v>18</v>
      </c>
      <c r="B46" s="43" t="s">
        <v>91</v>
      </c>
      <c r="C46" s="40" t="s">
        <v>92</v>
      </c>
      <c r="D46" s="25" t="s">
        <v>93</v>
      </c>
      <c r="E46" s="31" t="s">
        <v>94</v>
      </c>
      <c r="F46" s="32">
        <v>746</v>
      </c>
      <c r="G46" s="107"/>
      <c r="H46" s="106" t="str">
        <f>IF(G46*F46=0," ",G46*F46)</f>
        <v xml:space="preserve"> </v>
      </c>
      <c r="I46" s="34">
        <v>0.23</v>
      </c>
      <c r="J46" s="35" t="e">
        <f t="shared" si="6"/>
        <v>#VALUE!</v>
      </c>
      <c r="K46" s="36" t="e">
        <f t="shared" si="7"/>
        <v>#VALUE!</v>
      </c>
      <c r="M46" s="37" t="str">
        <f t="shared" si="10"/>
        <v>podaj stawkę!</v>
      </c>
      <c r="N46" s="38">
        <f t="shared" si="9"/>
        <v>1</v>
      </c>
    </row>
    <row r="47" spans="1:14" s="2" customFormat="1" ht="24" x14ac:dyDescent="0.2">
      <c r="A47" s="27">
        <v>19</v>
      </c>
      <c r="B47" s="39" t="s">
        <v>95</v>
      </c>
      <c r="C47" s="29" t="s">
        <v>96</v>
      </c>
      <c r="D47" s="25" t="s">
        <v>97</v>
      </c>
      <c r="E47" s="41" t="s">
        <v>98</v>
      </c>
      <c r="F47" s="32">
        <v>12.55</v>
      </c>
      <c r="G47" s="107"/>
      <c r="H47" s="106" t="str">
        <f>IF(G47*F47=0," ",G47*F47)</f>
        <v xml:space="preserve"> </v>
      </c>
      <c r="I47" s="34">
        <v>0.23</v>
      </c>
      <c r="J47" s="35" t="e">
        <f t="shared" si="6"/>
        <v>#VALUE!</v>
      </c>
      <c r="K47" s="36" t="e">
        <f t="shared" si="7"/>
        <v>#VALUE!</v>
      </c>
      <c r="M47" s="37" t="str">
        <f t="shared" si="10"/>
        <v>podaj stawkę!</v>
      </c>
      <c r="N47" s="38">
        <f t="shared" si="9"/>
        <v>1</v>
      </c>
    </row>
    <row r="48" spans="1:14" s="2" customFormat="1" ht="24" x14ac:dyDescent="0.2">
      <c r="A48" s="27">
        <v>20</v>
      </c>
      <c r="B48" s="39" t="s">
        <v>99</v>
      </c>
      <c r="C48" s="29" t="s">
        <v>100</v>
      </c>
      <c r="D48" s="25" t="s">
        <v>101</v>
      </c>
      <c r="E48" s="41" t="s">
        <v>102</v>
      </c>
      <c r="F48" s="32">
        <v>50.09</v>
      </c>
      <c r="G48" s="107"/>
      <c r="H48" s="106" t="str">
        <f>IF(G48*F48=0," ",G48*F48)</f>
        <v xml:space="preserve"> </v>
      </c>
      <c r="I48" s="34">
        <v>0.23</v>
      </c>
      <c r="J48" s="35" t="e">
        <f t="shared" si="6"/>
        <v>#VALUE!</v>
      </c>
      <c r="K48" s="36" t="e">
        <f t="shared" si="7"/>
        <v>#VALUE!</v>
      </c>
      <c r="M48" s="37" t="str">
        <f t="shared" si="10"/>
        <v>podaj stawkę!</v>
      </c>
      <c r="N48" s="38">
        <f t="shared" si="9"/>
        <v>1</v>
      </c>
    </row>
    <row r="49" spans="1:14" s="2" customFormat="1" ht="24" x14ac:dyDescent="0.2">
      <c r="A49" s="135" t="s">
        <v>103</v>
      </c>
      <c r="B49" s="136" t="s">
        <v>104</v>
      </c>
      <c r="C49" s="29" t="s">
        <v>105</v>
      </c>
      <c r="D49" s="25" t="s">
        <v>106</v>
      </c>
      <c r="E49" s="137" t="s">
        <v>107</v>
      </c>
      <c r="F49" s="138">
        <v>16</v>
      </c>
      <c r="G49" s="134"/>
      <c r="H49" s="166" t="str">
        <f>IF(G49*F49=0," ",G49*F49)</f>
        <v xml:space="preserve"> </v>
      </c>
      <c r="I49" s="149">
        <v>0.08</v>
      </c>
      <c r="J49" s="151" t="e">
        <f t="shared" si="6"/>
        <v>#VALUE!</v>
      </c>
      <c r="K49" s="153" t="e">
        <f t="shared" si="7"/>
        <v>#VALUE!</v>
      </c>
      <c r="M49" s="155" t="str">
        <f t="shared" si="10"/>
        <v>podaj stawkę!</v>
      </c>
      <c r="N49" s="148">
        <f t="shared" si="9"/>
        <v>1</v>
      </c>
    </row>
    <row r="50" spans="1:14" s="2" customFormat="1" ht="48" x14ac:dyDescent="0.2">
      <c r="A50" s="135"/>
      <c r="B50" s="136"/>
      <c r="C50" s="29" t="s">
        <v>108</v>
      </c>
      <c r="D50" s="25" t="s">
        <v>109</v>
      </c>
      <c r="E50" s="137"/>
      <c r="F50" s="138"/>
      <c r="G50" s="134"/>
      <c r="H50" s="167"/>
      <c r="I50" s="150"/>
      <c r="J50" s="152"/>
      <c r="K50" s="154"/>
      <c r="M50" s="155"/>
      <c r="N50" s="148"/>
    </row>
    <row r="51" spans="1:14" s="2" customFormat="1" ht="36" x14ac:dyDescent="0.2">
      <c r="A51" s="27">
        <v>22</v>
      </c>
      <c r="B51" s="39" t="s">
        <v>110</v>
      </c>
      <c r="C51" s="29" t="s">
        <v>111</v>
      </c>
      <c r="D51" s="25" t="s">
        <v>112</v>
      </c>
      <c r="E51" s="31" t="s">
        <v>94</v>
      </c>
      <c r="F51" s="32">
        <v>20</v>
      </c>
      <c r="G51" s="107"/>
      <c r="H51" s="106" t="str">
        <f>IF(G51*F51=0," ",G51*F51)</f>
        <v xml:space="preserve"> </v>
      </c>
      <c r="I51" s="34">
        <v>0.08</v>
      </c>
      <c r="J51" s="35" t="e">
        <f t="shared" si="6"/>
        <v>#VALUE!</v>
      </c>
      <c r="K51" s="36" t="e">
        <f t="shared" si="7"/>
        <v>#VALUE!</v>
      </c>
      <c r="M51" s="37" t="str">
        <f t="shared" ref="M51:M58" si="11">IF(AND(F51&gt;0,OR(ISBLANK(G51),G51=0)),"podaj stawkę!",IF(AND(ISBLANK(F51),G51&gt;0),"usuń stawkę","OK"))</f>
        <v>podaj stawkę!</v>
      </c>
      <c r="N51" s="38">
        <f t="shared" si="9"/>
        <v>1</v>
      </c>
    </row>
    <row r="52" spans="1:14" s="2" customFormat="1" ht="24" x14ac:dyDescent="0.2">
      <c r="A52" s="27">
        <v>23</v>
      </c>
      <c r="B52" s="39" t="s">
        <v>113</v>
      </c>
      <c r="C52" s="29" t="s">
        <v>114</v>
      </c>
      <c r="D52" s="30" t="s">
        <v>115</v>
      </c>
      <c r="E52" s="31" t="s">
        <v>94</v>
      </c>
      <c r="F52" s="32">
        <v>164</v>
      </c>
      <c r="G52" s="107"/>
      <c r="H52" s="106" t="str">
        <f>IF(G52*F52=0," ",G52*F52)</f>
        <v xml:space="preserve"> </v>
      </c>
      <c r="I52" s="34">
        <v>0.08</v>
      </c>
      <c r="J52" s="35" t="e">
        <f t="shared" si="6"/>
        <v>#VALUE!</v>
      </c>
      <c r="K52" s="36" t="e">
        <f t="shared" si="7"/>
        <v>#VALUE!</v>
      </c>
      <c r="M52" s="37" t="str">
        <f t="shared" si="11"/>
        <v>podaj stawkę!</v>
      </c>
      <c r="N52" s="38">
        <f t="shared" si="9"/>
        <v>1</v>
      </c>
    </row>
    <row r="53" spans="1:14" s="2" customFormat="1" ht="24" x14ac:dyDescent="0.2">
      <c r="A53" s="27">
        <v>24</v>
      </c>
      <c r="B53" s="39" t="s">
        <v>116</v>
      </c>
      <c r="C53" s="29" t="s">
        <v>117</v>
      </c>
      <c r="D53" s="30" t="s">
        <v>118</v>
      </c>
      <c r="E53" s="31" t="s">
        <v>119</v>
      </c>
      <c r="F53" s="32">
        <v>7</v>
      </c>
      <c r="G53" s="109"/>
      <c r="H53" s="106" t="str">
        <f>IF(G53*F53=0," ",G53*F53)</f>
        <v xml:space="preserve"> </v>
      </c>
      <c r="I53" s="34">
        <v>0.08</v>
      </c>
      <c r="J53" s="35" t="e">
        <f t="shared" si="6"/>
        <v>#VALUE!</v>
      </c>
      <c r="K53" s="36" t="e">
        <f t="shared" si="7"/>
        <v>#VALUE!</v>
      </c>
      <c r="M53" s="37" t="str">
        <f t="shared" si="11"/>
        <v>podaj stawkę!</v>
      </c>
      <c r="N53" s="38">
        <f t="shared" si="9"/>
        <v>1</v>
      </c>
    </row>
    <row r="54" spans="1:14" s="2" customFormat="1" ht="24" x14ac:dyDescent="0.2">
      <c r="A54" s="27">
        <v>25</v>
      </c>
      <c r="B54" s="39" t="s">
        <v>120</v>
      </c>
      <c r="C54" s="29" t="s">
        <v>121</v>
      </c>
      <c r="D54" s="25" t="s">
        <v>122</v>
      </c>
      <c r="E54" s="31" t="s">
        <v>123</v>
      </c>
      <c r="F54" s="32">
        <v>35</v>
      </c>
      <c r="G54" s="107"/>
      <c r="H54" s="106" t="str">
        <f>IF(G54*F54=0," ",G54*F54)</f>
        <v xml:space="preserve"> </v>
      </c>
      <c r="I54" s="34">
        <v>0.08</v>
      </c>
      <c r="J54" s="35" t="e">
        <f t="shared" si="6"/>
        <v>#VALUE!</v>
      </c>
      <c r="K54" s="36" t="e">
        <f t="shared" si="7"/>
        <v>#VALUE!</v>
      </c>
      <c r="M54" s="37" t="str">
        <f t="shared" si="11"/>
        <v>podaj stawkę!</v>
      </c>
      <c r="N54" s="38">
        <f t="shared" si="9"/>
        <v>1</v>
      </c>
    </row>
    <row r="55" spans="1:14" s="2" customFormat="1" ht="25.5" customHeight="1" x14ac:dyDescent="0.2">
      <c r="A55" s="27">
        <v>26</v>
      </c>
      <c r="B55" s="39" t="s">
        <v>124</v>
      </c>
      <c r="C55" s="40" t="s">
        <v>125</v>
      </c>
      <c r="D55" s="30" t="s">
        <v>126</v>
      </c>
      <c r="E55" s="41" t="s">
        <v>107</v>
      </c>
      <c r="F55" s="42">
        <v>10</v>
      </c>
      <c r="G55" s="108"/>
      <c r="H55" s="106" t="str">
        <f>IF(G55*F55=0," ",G55*F55)</f>
        <v xml:space="preserve"> </v>
      </c>
      <c r="I55" s="34" t="s">
        <v>54</v>
      </c>
      <c r="J55" s="35" t="e">
        <f t="shared" si="6"/>
        <v>#VALUE!</v>
      </c>
      <c r="K55" s="36" t="e">
        <f t="shared" si="7"/>
        <v>#VALUE!</v>
      </c>
      <c r="M55" s="37" t="str">
        <f t="shared" si="11"/>
        <v>podaj stawkę!</v>
      </c>
      <c r="N55" s="38">
        <f t="shared" si="9"/>
        <v>1</v>
      </c>
    </row>
    <row r="56" spans="1:14" s="2" customFormat="1" ht="21.75" customHeight="1" x14ac:dyDescent="0.2">
      <c r="A56" s="27">
        <v>27</v>
      </c>
      <c r="B56" s="39" t="s">
        <v>124</v>
      </c>
      <c r="C56" s="40" t="s">
        <v>127</v>
      </c>
      <c r="D56" s="30" t="s">
        <v>128</v>
      </c>
      <c r="E56" s="41" t="s">
        <v>107</v>
      </c>
      <c r="F56" s="42">
        <v>2</v>
      </c>
      <c r="G56" s="108"/>
      <c r="H56" s="106" t="str">
        <f>IF(G56*F56=0," ",G56*F56)</f>
        <v xml:space="preserve"> </v>
      </c>
      <c r="I56" s="34" t="s">
        <v>54</v>
      </c>
      <c r="J56" s="35" t="e">
        <f t="shared" si="6"/>
        <v>#VALUE!</v>
      </c>
      <c r="K56" s="36" t="e">
        <f t="shared" si="7"/>
        <v>#VALUE!</v>
      </c>
      <c r="M56" s="37" t="str">
        <f t="shared" si="11"/>
        <v>podaj stawkę!</v>
      </c>
      <c r="N56" s="38">
        <f t="shared" si="9"/>
        <v>1</v>
      </c>
    </row>
    <row r="57" spans="1:14" s="2" customFormat="1" ht="24" x14ac:dyDescent="0.2">
      <c r="A57" s="27">
        <v>28</v>
      </c>
      <c r="B57" s="39" t="s">
        <v>124</v>
      </c>
      <c r="C57" s="40" t="s">
        <v>129</v>
      </c>
      <c r="D57" s="30" t="s">
        <v>130</v>
      </c>
      <c r="E57" s="41" t="s">
        <v>107</v>
      </c>
      <c r="F57" s="42">
        <v>6</v>
      </c>
      <c r="G57" s="108"/>
      <c r="H57" s="106" t="str">
        <f>IF(G57*F57=0," ",G57*F57)</f>
        <v xml:space="preserve"> </v>
      </c>
      <c r="I57" s="34" t="s">
        <v>54</v>
      </c>
      <c r="J57" s="35" t="e">
        <f t="shared" si="6"/>
        <v>#VALUE!</v>
      </c>
      <c r="K57" s="36" t="e">
        <f t="shared" si="7"/>
        <v>#VALUE!</v>
      </c>
      <c r="M57" s="37" t="str">
        <f t="shared" si="11"/>
        <v>podaj stawkę!</v>
      </c>
      <c r="N57" s="38">
        <f t="shared" si="9"/>
        <v>1</v>
      </c>
    </row>
    <row r="58" spans="1:14" s="2" customFormat="1" ht="24.75" thickBot="1" x14ac:dyDescent="0.25">
      <c r="A58" s="27">
        <v>29</v>
      </c>
      <c r="B58" s="39" t="s">
        <v>124</v>
      </c>
      <c r="C58" s="40" t="s">
        <v>131</v>
      </c>
      <c r="D58" s="30" t="s">
        <v>132</v>
      </c>
      <c r="E58" s="41" t="s">
        <v>107</v>
      </c>
      <c r="F58" s="42">
        <v>2</v>
      </c>
      <c r="G58" s="108"/>
      <c r="H58" s="106" t="str">
        <f>IF(G58*F58=0," ",G58*F58)</f>
        <v xml:space="preserve"> </v>
      </c>
      <c r="I58" s="34" t="s">
        <v>54</v>
      </c>
      <c r="J58" s="35" t="e">
        <f t="shared" si="6"/>
        <v>#VALUE!</v>
      </c>
      <c r="K58" s="36" t="e">
        <f t="shared" si="7"/>
        <v>#VALUE!</v>
      </c>
      <c r="M58" s="37" t="str">
        <f t="shared" si="11"/>
        <v>podaj stawkę!</v>
      </c>
      <c r="N58" s="38">
        <f t="shared" si="9"/>
        <v>1</v>
      </c>
    </row>
    <row r="59" spans="1:14" s="2" customFormat="1" ht="51.75" customHeight="1" thickBot="1" x14ac:dyDescent="0.25">
      <c r="A59" s="145" t="s">
        <v>167</v>
      </c>
      <c r="B59" s="146"/>
      <c r="C59" s="146"/>
      <c r="D59" s="146"/>
      <c r="E59" s="146"/>
      <c r="F59" s="146"/>
      <c r="G59" s="146"/>
      <c r="H59" s="146"/>
      <c r="I59" s="146"/>
      <c r="J59" s="146"/>
      <c r="K59" s="147"/>
      <c r="N59" s="38"/>
    </row>
    <row r="60" spans="1:14" s="2" customFormat="1" ht="36.75" thickBot="1" x14ac:dyDescent="0.25">
      <c r="A60" s="45" t="s">
        <v>133</v>
      </c>
      <c r="B60" s="45" t="s">
        <v>134</v>
      </c>
      <c r="C60" s="46" t="s">
        <v>135</v>
      </c>
      <c r="D60" s="47" t="s">
        <v>136</v>
      </c>
      <c r="E60" s="48" t="s">
        <v>137</v>
      </c>
      <c r="F60" s="32">
        <v>1988</v>
      </c>
      <c r="G60" s="107"/>
      <c r="H60" s="106" t="str">
        <f>IF(G60*F60=0," ",G60*F60)</f>
        <v xml:space="preserve"> </v>
      </c>
      <c r="I60" s="49">
        <v>0.08</v>
      </c>
      <c r="J60" s="50" t="e">
        <f t="shared" si="6"/>
        <v>#VALUE!</v>
      </c>
      <c r="K60" s="51" t="e">
        <f t="shared" si="7"/>
        <v>#VALUE!</v>
      </c>
      <c r="M60" s="37" t="str">
        <f>IF(AND(F60&gt;0,OR(ISBLANK(G60),G60=0)),"podaj stawkę!",IF(AND(ISBLANK(F60),G60&gt;0),"usuń stawkę","OK"))</f>
        <v>podaj stawkę!</v>
      </c>
      <c r="N60" s="38">
        <f t="shared" si="9"/>
        <v>1</v>
      </c>
    </row>
    <row r="61" spans="1:14" s="2" customFormat="1" ht="75" customHeight="1" thickBot="1" x14ac:dyDescent="0.25">
      <c r="A61" s="139" t="s">
        <v>168</v>
      </c>
      <c r="B61" s="140"/>
      <c r="C61" s="140"/>
      <c r="D61" s="140"/>
      <c r="E61" s="140"/>
      <c r="F61" s="140"/>
      <c r="G61" s="140"/>
      <c r="H61" s="140"/>
      <c r="I61" s="140"/>
      <c r="J61" s="140"/>
      <c r="K61" s="141"/>
      <c r="N61" s="38"/>
    </row>
    <row r="62" spans="1:14" s="2" customFormat="1" ht="48" x14ac:dyDescent="0.2">
      <c r="A62" s="117" t="s">
        <v>138</v>
      </c>
      <c r="B62" s="119" t="s">
        <v>134</v>
      </c>
      <c r="C62" s="52" t="s">
        <v>139</v>
      </c>
      <c r="D62" s="53" t="s">
        <v>140</v>
      </c>
      <c r="E62" s="54" t="s">
        <v>137</v>
      </c>
      <c r="F62" s="55">
        <v>170</v>
      </c>
      <c r="G62" s="107"/>
      <c r="H62" s="106" t="str">
        <f>IF(G62*F62=0," ",G62*F62)</f>
        <v xml:space="preserve"> </v>
      </c>
      <c r="I62" s="34" t="s">
        <v>54</v>
      </c>
      <c r="J62" s="50" t="e">
        <f t="shared" si="6"/>
        <v>#VALUE!</v>
      </c>
      <c r="K62" s="51" t="e">
        <f t="shared" si="7"/>
        <v>#VALUE!</v>
      </c>
      <c r="M62" s="37" t="str">
        <f>IF(AND(F62&gt;0,OR(ISBLANK(G62),G62=0)),"podaj stawkę!",IF(AND(ISBLANK(F62),G62&gt;0),"usuń stawkę","OK"))</f>
        <v>podaj stawkę!</v>
      </c>
      <c r="N62" s="38">
        <f t="shared" si="9"/>
        <v>1</v>
      </c>
    </row>
    <row r="63" spans="1:14" s="2" customFormat="1" ht="36.75" thickBot="1" x14ac:dyDescent="0.25">
      <c r="A63" s="118"/>
      <c r="B63" s="120"/>
      <c r="C63" s="56" t="s">
        <v>141</v>
      </c>
      <c r="D63" s="47" t="s">
        <v>136</v>
      </c>
      <c r="E63" s="48" t="s">
        <v>137</v>
      </c>
      <c r="F63" s="32">
        <v>401</v>
      </c>
      <c r="G63" s="107"/>
      <c r="H63" s="106" t="str">
        <f>IF(G63*F63=0," ",G63*F63)</f>
        <v xml:space="preserve"> </v>
      </c>
      <c r="I63" s="49">
        <v>0.08</v>
      </c>
      <c r="J63" s="50" t="e">
        <f t="shared" si="6"/>
        <v>#VALUE!</v>
      </c>
      <c r="K63" s="51" t="e">
        <f t="shared" si="7"/>
        <v>#VALUE!</v>
      </c>
      <c r="M63" s="37" t="str">
        <f>IF(AND(F63&gt;0,OR(ISBLANK(G63),G63=0)),"podaj stawkę!",IF(AND(ISBLANK(F63),G63&gt;0),"usuń stawkę","OK"))</f>
        <v>podaj stawkę!</v>
      </c>
      <c r="N63" s="38">
        <f t="shared" si="9"/>
        <v>1</v>
      </c>
    </row>
    <row r="64" spans="1:14" s="2" customFormat="1" ht="42.75" customHeight="1" thickBot="1" x14ac:dyDescent="0.25">
      <c r="A64" s="142" t="s">
        <v>169</v>
      </c>
      <c r="B64" s="143"/>
      <c r="C64" s="143"/>
      <c r="D64" s="143"/>
      <c r="E64" s="143"/>
      <c r="F64" s="143"/>
      <c r="G64" s="143"/>
      <c r="H64" s="143"/>
      <c r="I64" s="143"/>
      <c r="J64" s="143"/>
      <c r="K64" s="144"/>
      <c r="N64" s="38"/>
    </row>
    <row r="65" spans="1:14" s="2" customFormat="1" ht="48.75" thickBot="1" x14ac:dyDescent="0.25">
      <c r="A65" s="57" t="s">
        <v>142</v>
      </c>
      <c r="B65" s="58" t="s">
        <v>134</v>
      </c>
      <c r="C65" s="20" t="s">
        <v>143</v>
      </c>
      <c r="D65" s="53" t="s">
        <v>140</v>
      </c>
      <c r="E65" s="54" t="s">
        <v>137</v>
      </c>
      <c r="F65" s="32">
        <v>3020</v>
      </c>
      <c r="G65" s="107"/>
      <c r="H65" s="106" t="str">
        <f>IF(G65*F65=0," ",G65*F65)</f>
        <v xml:space="preserve"> </v>
      </c>
      <c r="I65" s="34" t="s">
        <v>54</v>
      </c>
      <c r="J65" s="50" t="e">
        <f t="shared" si="6"/>
        <v>#VALUE!</v>
      </c>
      <c r="K65" s="51" t="e">
        <f t="shared" si="7"/>
        <v>#VALUE!</v>
      </c>
      <c r="M65" s="37" t="str">
        <f>IF(AND(F65&gt;0,OR(ISBLANK(G65),G65=0)),"podaj stawkę!",IF(AND(ISBLANK(F65),G65&gt;0),"usuń stawkę","OK"))</f>
        <v>podaj stawkę!</v>
      </c>
      <c r="N65" s="38">
        <f t="shared" si="9"/>
        <v>1</v>
      </c>
    </row>
    <row r="66" spans="1:14" s="2" customFormat="1" ht="40.5" customHeight="1" thickBot="1" x14ac:dyDescent="0.25">
      <c r="A66" s="145" t="s">
        <v>170</v>
      </c>
      <c r="B66" s="146"/>
      <c r="C66" s="146"/>
      <c r="D66" s="146"/>
      <c r="E66" s="146"/>
      <c r="F66" s="146"/>
      <c r="G66" s="146"/>
      <c r="H66" s="146"/>
      <c r="I66" s="146"/>
      <c r="J66" s="146"/>
      <c r="K66" s="147"/>
      <c r="N66" s="38"/>
    </row>
    <row r="67" spans="1:14" s="2" customFormat="1" ht="48.75" thickBot="1" x14ac:dyDescent="0.25">
      <c r="A67" s="57" t="s">
        <v>144</v>
      </c>
      <c r="B67" s="58" t="s">
        <v>134</v>
      </c>
      <c r="C67" s="20" t="s">
        <v>143</v>
      </c>
      <c r="D67" s="53" t="s">
        <v>140</v>
      </c>
      <c r="E67" s="54" t="s">
        <v>137</v>
      </c>
      <c r="F67" s="32">
        <v>784</v>
      </c>
      <c r="G67" s="107"/>
      <c r="H67" s="106" t="str">
        <f>IF(G67*F67=0," ",G67*F67)</f>
        <v xml:space="preserve"> </v>
      </c>
      <c r="I67" s="34" t="s">
        <v>54</v>
      </c>
      <c r="J67" s="50" t="e">
        <f t="shared" si="6"/>
        <v>#VALUE!</v>
      </c>
      <c r="K67" s="51" t="e">
        <f t="shared" si="7"/>
        <v>#VALUE!</v>
      </c>
      <c r="M67" s="37" t="str">
        <f>IF(AND(F67&gt;0,OR(ISBLANK(G67),G67=0)),"podaj stawkę!",IF(AND(ISBLANK(F67),G67&gt;0),"usuń stawkę","OK"))</f>
        <v>podaj stawkę!</v>
      </c>
      <c r="N67" s="38">
        <f t="shared" si="9"/>
        <v>1</v>
      </c>
    </row>
    <row r="68" spans="1:14" s="2" customFormat="1" ht="50.25" customHeight="1" thickBot="1" x14ac:dyDescent="0.25">
      <c r="A68" s="145" t="s">
        <v>171</v>
      </c>
      <c r="B68" s="146"/>
      <c r="C68" s="146"/>
      <c r="D68" s="146"/>
      <c r="E68" s="146"/>
      <c r="F68" s="146"/>
      <c r="G68" s="146"/>
      <c r="H68" s="146"/>
      <c r="I68" s="146"/>
      <c r="J68" s="146"/>
      <c r="K68" s="147"/>
      <c r="N68" s="38"/>
    </row>
    <row r="69" spans="1:14" s="2" customFormat="1" ht="48.75" thickBot="1" x14ac:dyDescent="0.25">
      <c r="A69" s="57" t="s">
        <v>145</v>
      </c>
      <c r="B69" s="58" t="s">
        <v>134</v>
      </c>
      <c r="C69" s="20" t="s">
        <v>139</v>
      </c>
      <c r="D69" s="53" t="s">
        <v>140</v>
      </c>
      <c r="E69" s="54" t="s">
        <v>137</v>
      </c>
      <c r="F69" s="32">
        <v>880</v>
      </c>
      <c r="G69" s="107"/>
      <c r="H69" s="106" t="str">
        <f>IF(G69*F69=0," ",G69*F69)</f>
        <v xml:space="preserve"> </v>
      </c>
      <c r="I69" s="34" t="s">
        <v>54</v>
      </c>
      <c r="J69" s="50" t="e">
        <f t="shared" si="6"/>
        <v>#VALUE!</v>
      </c>
      <c r="K69" s="51" t="e">
        <f t="shared" si="7"/>
        <v>#VALUE!</v>
      </c>
      <c r="M69" s="37" t="str">
        <f>IF(AND(F69&gt;0,OR(ISBLANK(G69),G69=0)),"podaj stawkę!",IF(AND(ISBLANK(F69),G69&gt;0),"usuń stawkę","OK"))</f>
        <v>podaj stawkę!</v>
      </c>
      <c r="N69" s="38">
        <f t="shared" si="9"/>
        <v>1</v>
      </c>
    </row>
    <row r="70" spans="1:14" s="2" customFormat="1" ht="34.5" customHeight="1" thickBot="1" x14ac:dyDescent="0.25">
      <c r="A70" s="145" t="s">
        <v>148</v>
      </c>
      <c r="B70" s="146"/>
      <c r="C70" s="146"/>
      <c r="D70" s="146"/>
      <c r="E70" s="146"/>
      <c r="F70" s="146"/>
      <c r="G70" s="146"/>
      <c r="H70" s="146"/>
      <c r="I70" s="146"/>
      <c r="J70" s="146"/>
      <c r="K70" s="147"/>
      <c r="N70" s="38"/>
    </row>
    <row r="71" spans="1:14" s="2" customFormat="1" ht="24.75" thickBot="1" x14ac:dyDescent="0.25">
      <c r="A71" s="81">
        <v>35</v>
      </c>
      <c r="B71" s="95" t="s">
        <v>146</v>
      </c>
      <c r="C71" s="84" t="s">
        <v>147</v>
      </c>
      <c r="D71" s="85" t="s">
        <v>148</v>
      </c>
      <c r="E71" s="86" t="s">
        <v>137</v>
      </c>
      <c r="F71" s="22">
        <v>7243</v>
      </c>
      <c r="G71" s="111"/>
      <c r="H71" s="106" t="str">
        <f>IF(G71*F71=0," ",G71*F71)</f>
        <v xml:space="preserve"> </v>
      </c>
      <c r="I71" s="105" t="s">
        <v>54</v>
      </c>
      <c r="J71" s="92" t="e">
        <f t="shared" si="6"/>
        <v>#VALUE!</v>
      </c>
      <c r="K71" s="93" t="e">
        <f t="shared" si="7"/>
        <v>#VALUE!</v>
      </c>
      <c r="M71" s="37" t="str">
        <f>IF(AND(F71&gt;0,OR(ISBLANK(G71),G71=0)),"podaj stawkę!",IF(AND(ISBLANK(F71),G71&gt;0),"usuń stawkę","OK"))</f>
        <v>podaj stawkę!</v>
      </c>
      <c r="N71" s="38">
        <f t="shared" si="9"/>
        <v>1</v>
      </c>
    </row>
    <row r="72" spans="1:14" s="2" customFormat="1" ht="29.25" customHeight="1" thickBot="1" x14ac:dyDescent="0.25">
      <c r="A72" s="131" t="s">
        <v>172</v>
      </c>
      <c r="B72" s="132"/>
      <c r="C72" s="132"/>
      <c r="D72" s="132"/>
      <c r="E72" s="132"/>
      <c r="F72" s="132"/>
      <c r="G72" s="132"/>
      <c r="H72" s="132"/>
      <c r="I72" s="132"/>
      <c r="J72" s="132"/>
      <c r="K72" s="133"/>
      <c r="N72" s="38"/>
    </row>
    <row r="73" spans="1:14" s="2" customFormat="1" ht="24" x14ac:dyDescent="0.2">
      <c r="A73" s="59">
        <v>36</v>
      </c>
      <c r="B73" s="104" t="s">
        <v>149</v>
      </c>
      <c r="C73" s="97" t="s">
        <v>150</v>
      </c>
      <c r="D73" s="98" t="s">
        <v>151</v>
      </c>
      <c r="E73" s="99" t="s">
        <v>152</v>
      </c>
      <c r="F73" s="26">
        <v>5.01</v>
      </c>
      <c r="G73" s="112"/>
      <c r="H73" s="106" t="str">
        <f>IF(G73*F73=0," ",G73*F73)</f>
        <v xml:space="preserve"> </v>
      </c>
      <c r="I73" s="101">
        <v>0.08</v>
      </c>
      <c r="J73" s="102" t="e">
        <f t="shared" si="6"/>
        <v>#VALUE!</v>
      </c>
      <c r="K73" s="103" t="e">
        <f t="shared" si="7"/>
        <v>#VALUE!</v>
      </c>
      <c r="M73" s="37" t="str">
        <f>IF(AND(F73&gt;0,OR(ISBLANK(G73),G73=0)),"podaj stawkę!",IF(AND(ISBLANK(F73),G73&gt;0),"usuń stawkę","OK"))</f>
        <v>podaj stawkę!</v>
      </c>
      <c r="N73" s="38">
        <f t="shared" si="9"/>
        <v>1</v>
      </c>
    </row>
    <row r="74" spans="1:14" s="2" customFormat="1" ht="26.25" thickBot="1" x14ac:dyDescent="0.25">
      <c r="A74" s="87">
        <v>37</v>
      </c>
      <c r="B74" s="88" t="s">
        <v>153</v>
      </c>
      <c r="C74" s="89" t="s">
        <v>154</v>
      </c>
      <c r="D74" s="82" t="s">
        <v>155</v>
      </c>
      <c r="E74" s="83" t="s">
        <v>156</v>
      </c>
      <c r="F74" s="90">
        <v>75</v>
      </c>
      <c r="G74" s="113"/>
      <c r="H74" s="106" t="str">
        <f>IF(G74*F74=0," ",G74*F74)</f>
        <v xml:space="preserve"> </v>
      </c>
      <c r="I74" s="91">
        <v>0.08</v>
      </c>
      <c r="J74" s="92" t="e">
        <f t="shared" si="6"/>
        <v>#VALUE!</v>
      </c>
      <c r="K74" s="93" t="e">
        <f t="shared" si="7"/>
        <v>#VALUE!</v>
      </c>
      <c r="M74" s="37" t="str">
        <f>IF(AND(F74&gt;0,OR(ISBLANK(G74),G74=0)),"podaj stawkę!",IF(AND(ISBLANK(F74),G74&gt;0),"usuń stawkę","OK"))</f>
        <v>podaj stawkę!</v>
      </c>
      <c r="N74" s="38">
        <f t="shared" si="9"/>
        <v>1</v>
      </c>
    </row>
    <row r="75" spans="1:14" s="2" customFormat="1" ht="24.75" customHeight="1" thickBot="1" x14ac:dyDescent="0.25">
      <c r="A75" s="131" t="s">
        <v>173</v>
      </c>
      <c r="B75" s="132"/>
      <c r="C75" s="132"/>
      <c r="D75" s="132"/>
      <c r="E75" s="132"/>
      <c r="F75" s="132"/>
      <c r="G75" s="132"/>
      <c r="H75" s="132"/>
      <c r="I75" s="132"/>
      <c r="J75" s="132"/>
      <c r="K75" s="133"/>
      <c r="N75" s="38"/>
    </row>
    <row r="76" spans="1:14" s="2" customFormat="1" ht="18.75" x14ac:dyDescent="0.2">
      <c r="A76" s="59">
        <v>38</v>
      </c>
      <c r="B76" s="96"/>
      <c r="C76" s="97" t="s">
        <v>157</v>
      </c>
      <c r="D76" s="98" t="s">
        <v>158</v>
      </c>
      <c r="E76" s="99" t="s">
        <v>102</v>
      </c>
      <c r="F76" s="100">
        <v>351</v>
      </c>
      <c r="G76" s="114"/>
      <c r="H76" s="106" t="str">
        <f>IF(G76*F76=0," ",G76*F76)</f>
        <v xml:space="preserve"> </v>
      </c>
      <c r="I76" s="101">
        <v>0.08</v>
      </c>
      <c r="J76" s="102" t="e">
        <f t="shared" si="6"/>
        <v>#VALUE!</v>
      </c>
      <c r="K76" s="103" t="e">
        <f t="shared" si="7"/>
        <v>#VALUE!</v>
      </c>
      <c r="M76" s="37" t="str">
        <f>IF(AND(F76&gt;0,OR(ISBLANK(G76),G76=0)),"podaj stawkę!",IF(AND(ISBLANK(F76),G76&gt;0),"usuń stawkę","OK"))</f>
        <v>podaj stawkę!</v>
      </c>
      <c r="N76" s="38">
        <f t="shared" si="9"/>
        <v>1</v>
      </c>
    </row>
    <row r="77" spans="1:14" s="2" customFormat="1" ht="18.75" x14ac:dyDescent="0.2">
      <c r="A77" s="27">
        <v>39</v>
      </c>
      <c r="B77" s="28"/>
      <c r="C77" s="24" t="s">
        <v>159</v>
      </c>
      <c r="D77" s="30" t="s">
        <v>158</v>
      </c>
      <c r="E77" s="44" t="s">
        <v>102</v>
      </c>
      <c r="F77" s="60">
        <v>144</v>
      </c>
      <c r="G77" s="115"/>
      <c r="H77" s="106" t="str">
        <f>IF(G77*F77=0," ",G77*F77)</f>
        <v xml:space="preserve"> </v>
      </c>
      <c r="I77" s="49">
        <v>0.23</v>
      </c>
      <c r="J77" s="50" t="e">
        <f t="shared" si="6"/>
        <v>#VALUE!</v>
      </c>
      <c r="K77" s="51" t="e">
        <f t="shared" si="7"/>
        <v>#VALUE!</v>
      </c>
      <c r="M77" s="37" t="str">
        <f>IF(AND(F77&gt;0,OR(ISBLANK(G77),G77=0)),"podaj stawkę!",IF(AND(ISBLANK(F77),G77&gt;0),"usuń stawkę","OK"))</f>
        <v>podaj stawkę!</v>
      </c>
      <c r="N77" s="38">
        <f t="shared" si="9"/>
        <v>1</v>
      </c>
    </row>
    <row r="78" spans="1:14" s="2" customFormat="1" ht="18.75" x14ac:dyDescent="0.2">
      <c r="A78" s="27">
        <v>40</v>
      </c>
      <c r="B78" s="28"/>
      <c r="C78" s="24" t="s">
        <v>160</v>
      </c>
      <c r="D78" s="30" t="s">
        <v>161</v>
      </c>
      <c r="E78" s="44" t="s">
        <v>102</v>
      </c>
      <c r="F78" s="60">
        <v>46.5</v>
      </c>
      <c r="G78" s="115"/>
      <c r="H78" s="106" t="str">
        <f>IF(G78*F78=0," ",G78*F78)</f>
        <v xml:space="preserve"> </v>
      </c>
      <c r="I78" s="49">
        <v>0.08</v>
      </c>
      <c r="J78" s="50" t="e">
        <f t="shared" si="6"/>
        <v>#VALUE!</v>
      </c>
      <c r="K78" s="51" t="e">
        <f t="shared" si="7"/>
        <v>#VALUE!</v>
      </c>
      <c r="M78" s="37" t="str">
        <f>IF(AND(F78&gt;0,OR(ISBLANK(G78),G78=0)),"podaj stawkę!",IF(AND(ISBLANK(F78),G78&gt;0),"usuń stawkę","OK"))</f>
        <v>podaj stawkę!</v>
      </c>
      <c r="N78" s="38">
        <f t="shared" si="9"/>
        <v>1</v>
      </c>
    </row>
    <row r="79" spans="1:14" s="2" customFormat="1" ht="19.5" thickBot="1" x14ac:dyDescent="0.25">
      <c r="A79" s="61">
        <v>41</v>
      </c>
      <c r="B79" s="62"/>
      <c r="C79" s="63" t="s">
        <v>162</v>
      </c>
      <c r="D79" s="64" t="s">
        <v>161</v>
      </c>
      <c r="E79" s="65" t="s">
        <v>102</v>
      </c>
      <c r="F79" s="94">
        <v>54</v>
      </c>
      <c r="G79" s="116"/>
      <c r="H79" s="106" t="str">
        <f>IF(G79*F79=0," ",G79*F79)</f>
        <v xml:space="preserve"> </v>
      </c>
      <c r="I79" s="66">
        <v>0.23</v>
      </c>
      <c r="J79" s="67" t="e">
        <f t="shared" si="6"/>
        <v>#VALUE!</v>
      </c>
      <c r="K79" s="68" t="e">
        <f t="shared" si="7"/>
        <v>#VALUE!</v>
      </c>
      <c r="M79" s="37" t="str">
        <f>IF(AND(F79&gt;0,OR(ISBLANK(G79),G79=0)),"podaj stawkę!",IF(AND(ISBLANK(F79),G79&gt;0),"usuń stawkę","OK"))</f>
        <v>podaj stawkę!</v>
      </c>
      <c r="N79" s="38">
        <f t="shared" si="9"/>
        <v>1</v>
      </c>
    </row>
    <row r="80" spans="1:14" s="2" customFormat="1" x14ac:dyDescent="0.25">
      <c r="A80" s="1"/>
      <c r="C80" s="3"/>
      <c r="M80" s="4"/>
      <c r="N80" s="69">
        <f>SUM(N18:N79)</f>
        <v>42</v>
      </c>
    </row>
    <row r="81" spans="1:14" s="2" customFormat="1" x14ac:dyDescent="0.25">
      <c r="A81" s="1"/>
      <c r="C81" s="3"/>
      <c r="M81" s="4"/>
      <c r="N81" s="5"/>
    </row>
    <row r="82" spans="1:14" s="2" customFormat="1" ht="33.75" customHeight="1" x14ac:dyDescent="0.3">
      <c r="A82" s="121" t="s">
        <v>163</v>
      </c>
      <c r="B82" s="121"/>
      <c r="C82" s="121"/>
      <c r="D82" s="70">
        <f>SUM(H18:H79)</f>
        <v>0</v>
      </c>
      <c r="E82" s="71"/>
      <c r="F82" s="71"/>
      <c r="G82" s="71"/>
      <c r="H82" s="122"/>
      <c r="I82" s="123"/>
      <c r="J82" s="123"/>
      <c r="K82" s="124"/>
      <c r="M82" s="72"/>
      <c r="N82" s="73"/>
    </row>
    <row r="83" spans="1:14" s="2" customFormat="1" ht="36.75" customHeight="1" x14ac:dyDescent="0.3">
      <c r="A83" s="121" t="s">
        <v>164</v>
      </c>
      <c r="B83" s="121"/>
      <c r="C83" s="121"/>
      <c r="D83" s="70" t="e">
        <f>SUM(K18:K79)</f>
        <v>#VALUE!</v>
      </c>
      <c r="E83" s="71"/>
      <c r="F83" s="71"/>
      <c r="G83" s="71"/>
      <c r="H83" s="125"/>
      <c r="I83" s="126"/>
      <c r="J83" s="126"/>
      <c r="K83" s="127"/>
      <c r="L83" s="74"/>
      <c r="M83" s="72"/>
      <c r="N83" s="73"/>
    </row>
    <row r="84" spans="1:14" s="2" customFormat="1" x14ac:dyDescent="0.25">
      <c r="A84" s="1"/>
      <c r="C84" s="3"/>
      <c r="E84" s="75"/>
      <c r="F84" s="75"/>
      <c r="G84" s="75"/>
      <c r="H84" s="125"/>
      <c r="I84" s="126"/>
      <c r="J84" s="126"/>
      <c r="K84" s="127"/>
      <c r="L84" s="74"/>
      <c r="M84" s="4"/>
      <c r="N84" s="5"/>
    </row>
    <row r="85" spans="1:14" s="2" customFormat="1" x14ac:dyDescent="0.25">
      <c r="A85" s="1"/>
      <c r="C85" s="3"/>
      <c r="E85" s="75"/>
      <c r="F85" s="75"/>
      <c r="G85" s="75"/>
      <c r="H85" s="128"/>
      <c r="I85" s="129"/>
      <c r="J85" s="129"/>
      <c r="K85" s="130"/>
      <c r="M85" s="4"/>
      <c r="N85" s="5"/>
    </row>
    <row r="87" spans="1:14" ht="27" x14ac:dyDescent="0.35">
      <c r="D87" s="80" t="str">
        <f>IF(N80&gt;0,"Nie wypełniono wszystkich stawek lub wprowadzono niepotrzebne stawki!!!!!!","")</f>
        <v>Nie wypełniono wszystkich stawek lub wprowadzono niepotrzebne stawki!!!!!!</v>
      </c>
    </row>
  </sheetData>
  <sheetProtection algorithmName="SHA-512" hashValue="Jzz0m89+Lyk1n3aHJHz2Wu5OYYPUn4COwCWkR+nVPn898qms/IG/eyP76/ZD255HCOTR4AvhfzUDc0pEfDEEGg==" saltValue="7v5spnoR7/w16NGLRmQ3pw==" spinCount="100000" sheet="1" objects="1" scenarios="1" selectLockedCells="1"/>
  <mergeCells count="101">
    <mergeCell ref="A32:A34"/>
    <mergeCell ref="B32:B34"/>
    <mergeCell ref="E32:E34"/>
    <mergeCell ref="F32:F34"/>
    <mergeCell ref="G32:G34"/>
    <mergeCell ref="A37:A38"/>
    <mergeCell ref="B37:B38"/>
    <mergeCell ref="E37:E38"/>
    <mergeCell ref="F37:F38"/>
    <mergeCell ref="G37:G38"/>
    <mergeCell ref="A3:J3"/>
    <mergeCell ref="A4:E4"/>
    <mergeCell ref="A8:K8"/>
    <mergeCell ref="A10:D10"/>
    <mergeCell ref="A11:D11"/>
    <mergeCell ref="A13:D13"/>
    <mergeCell ref="A14:K14"/>
    <mergeCell ref="C16:D16"/>
    <mergeCell ref="A18:A19"/>
    <mergeCell ref="B18:B19"/>
    <mergeCell ref="E18:E19"/>
    <mergeCell ref="F18:F19"/>
    <mergeCell ref="G18:G19"/>
    <mergeCell ref="H18:H19"/>
    <mergeCell ref="I18:I19"/>
    <mergeCell ref="J18:J19"/>
    <mergeCell ref="K18:K19"/>
    <mergeCell ref="A12:D12"/>
    <mergeCell ref="A17:K17"/>
    <mergeCell ref="M18:M19"/>
    <mergeCell ref="N18:N19"/>
    <mergeCell ref="A22:A26"/>
    <mergeCell ref="B22:B26"/>
    <mergeCell ref="E22:E26"/>
    <mergeCell ref="F22:F26"/>
    <mergeCell ref="G22:G26"/>
    <mergeCell ref="H22:H26"/>
    <mergeCell ref="A28:A29"/>
    <mergeCell ref="B28:B29"/>
    <mergeCell ref="E28:E29"/>
    <mergeCell ref="F28:F29"/>
    <mergeCell ref="G28:G29"/>
    <mergeCell ref="M28:M29"/>
    <mergeCell ref="N28:N29"/>
    <mergeCell ref="I22:I26"/>
    <mergeCell ref="J22:J26"/>
    <mergeCell ref="K22:K26"/>
    <mergeCell ref="M22:M26"/>
    <mergeCell ref="N22:N26"/>
    <mergeCell ref="H28:H29"/>
    <mergeCell ref="I28:I29"/>
    <mergeCell ref="J28:J29"/>
    <mergeCell ref="K28:K29"/>
    <mergeCell ref="M37:M38"/>
    <mergeCell ref="N37:N38"/>
    <mergeCell ref="I32:I34"/>
    <mergeCell ref="J32:J34"/>
    <mergeCell ref="K32:K34"/>
    <mergeCell ref="M32:M34"/>
    <mergeCell ref="N32:N34"/>
    <mergeCell ref="H39:H40"/>
    <mergeCell ref="H37:H38"/>
    <mergeCell ref="I37:I38"/>
    <mergeCell ref="J37:J38"/>
    <mergeCell ref="K37:K38"/>
    <mergeCell ref="H32:H34"/>
    <mergeCell ref="N49:N50"/>
    <mergeCell ref="I39:I40"/>
    <mergeCell ref="J39:J40"/>
    <mergeCell ref="K39:K40"/>
    <mergeCell ref="M39:M40"/>
    <mergeCell ref="N39:N40"/>
    <mergeCell ref="H49:H50"/>
    <mergeCell ref="I49:I50"/>
    <mergeCell ref="J49:J50"/>
    <mergeCell ref="K49:K50"/>
    <mergeCell ref="M49:M50"/>
    <mergeCell ref="A41:K41"/>
    <mergeCell ref="A39:A40"/>
    <mergeCell ref="B39:B40"/>
    <mergeCell ref="E39:E40"/>
    <mergeCell ref="F39:F40"/>
    <mergeCell ref="A62:A63"/>
    <mergeCell ref="B62:B63"/>
    <mergeCell ref="A82:C82"/>
    <mergeCell ref="H82:K85"/>
    <mergeCell ref="A83:C83"/>
    <mergeCell ref="A72:K72"/>
    <mergeCell ref="A75:K75"/>
    <mergeCell ref="G39:G40"/>
    <mergeCell ref="A49:A50"/>
    <mergeCell ref="B49:B50"/>
    <mergeCell ref="E49:E50"/>
    <mergeCell ref="F49:F50"/>
    <mergeCell ref="G49:G50"/>
    <mergeCell ref="A61:K61"/>
    <mergeCell ref="A64:K64"/>
    <mergeCell ref="A66:K66"/>
    <mergeCell ref="A68:K68"/>
    <mergeCell ref="A70:K70"/>
    <mergeCell ref="A59:K59"/>
  </mergeCells>
  <conditionalFormatting sqref="J63:K63 J18:K40 J73:K74 J42:K58 J60:K60 J76:K79 H18:H40 H42:H58 H63 H73:H74 H76:H79">
    <cfRule type="cellIs" dxfId="8" priority="30" operator="greaterThan">
      <formula>0</formula>
    </cfRule>
  </conditionalFormatting>
  <conditionalFormatting sqref="M18:M19 M60 M65 M73:M74 M67 M69 M76:M79">
    <cfRule type="cellIs" dxfId="31" priority="28" operator="notEqual">
      <formula>"OK"</formula>
    </cfRule>
    <cfRule type="cellIs" dxfId="30" priority="29" operator="equal">
      <formula>"OK"</formula>
    </cfRule>
  </conditionalFormatting>
  <conditionalFormatting sqref="M27:M28 M39 M62:M63 M20:M22 M30:M32 M35:M37 M42:M49 M51:M58">
    <cfRule type="cellIs" dxfId="29" priority="26" operator="notEqual">
      <formula>"OK"</formula>
    </cfRule>
    <cfRule type="cellIs" dxfId="28" priority="27" operator="equal">
      <formula>"OK"</formula>
    </cfRule>
  </conditionalFormatting>
  <conditionalFormatting sqref="M71">
    <cfRule type="cellIs" dxfId="27" priority="24" operator="notEqual">
      <formula>"OK"</formula>
    </cfRule>
    <cfRule type="cellIs" dxfId="26" priority="25" operator="equal">
      <formula>"OK"</formula>
    </cfRule>
  </conditionalFormatting>
  <conditionalFormatting sqref="H18:H40 H42:H58 H62:H63 H65 H67 H69 H73:H74 H76:H79">
    <cfRule type="cellIs" dxfId="25" priority="23" operator="greaterThan">
      <formula>0</formula>
    </cfRule>
  </conditionalFormatting>
  <conditionalFormatting sqref="J62:K62">
    <cfRule type="cellIs" dxfId="24" priority="22" operator="greaterThan">
      <formula>0</formula>
    </cfRule>
  </conditionalFormatting>
  <conditionalFormatting sqref="H62">
    <cfRule type="cellIs" dxfId="23" priority="21" operator="greaterThan">
      <formula>0</formula>
    </cfRule>
  </conditionalFormatting>
  <conditionalFormatting sqref="J65:K65">
    <cfRule type="cellIs" dxfId="22" priority="20" operator="greaterThan">
      <formula>0</formula>
    </cfRule>
  </conditionalFormatting>
  <conditionalFormatting sqref="H65">
    <cfRule type="cellIs" dxfId="21" priority="19" operator="greaterThan">
      <formula>0</formula>
    </cfRule>
  </conditionalFormatting>
  <conditionalFormatting sqref="J67:K67">
    <cfRule type="cellIs" dxfId="20" priority="18" operator="greaterThan">
      <formula>0</formula>
    </cfRule>
  </conditionalFormatting>
  <conditionalFormatting sqref="H67">
    <cfRule type="cellIs" dxfId="19" priority="17" operator="greaterThan">
      <formula>0</formula>
    </cfRule>
  </conditionalFormatting>
  <conditionalFormatting sqref="J69:K69">
    <cfRule type="cellIs" dxfId="18" priority="16" operator="greaterThan">
      <formula>0</formula>
    </cfRule>
  </conditionalFormatting>
  <conditionalFormatting sqref="H69">
    <cfRule type="cellIs" dxfId="17" priority="15" operator="greaterThan">
      <formula>0</formula>
    </cfRule>
  </conditionalFormatting>
  <conditionalFormatting sqref="J71:K71">
    <cfRule type="cellIs" dxfId="16" priority="14" operator="greaterThan">
      <formula>0</formula>
    </cfRule>
  </conditionalFormatting>
  <conditionalFormatting sqref="N18 N27:N28 N39 N20:N22 N30:N32 N35:N37 N42:N49 N51:N79">
    <cfRule type="cellIs" dxfId="13" priority="11" operator="greaterThan">
      <formula>0</formula>
    </cfRule>
  </conditionalFormatting>
  <conditionalFormatting sqref="H60">
    <cfRule type="cellIs" dxfId="7" priority="8" operator="greaterThan">
      <formula>0</formula>
    </cfRule>
  </conditionalFormatting>
  <conditionalFormatting sqref="H60">
    <cfRule type="cellIs" dxfId="6" priority="7" operator="greaterThan">
      <formula>0</formula>
    </cfRule>
  </conditionalFormatting>
  <conditionalFormatting sqref="H62">
    <cfRule type="cellIs" dxfId="5" priority="6" operator="greaterThan">
      <formula>0</formula>
    </cfRule>
  </conditionalFormatting>
  <conditionalFormatting sqref="H65">
    <cfRule type="cellIs" dxfId="4" priority="5" operator="greaterThan">
      <formula>0</formula>
    </cfRule>
  </conditionalFormatting>
  <conditionalFormatting sqref="H67">
    <cfRule type="cellIs" dxfId="3" priority="4" operator="greaterThan">
      <formula>0</formula>
    </cfRule>
  </conditionalFormatting>
  <conditionalFormatting sqref="H69">
    <cfRule type="cellIs" dxfId="2" priority="3" operator="greaterThan">
      <formula>0</formula>
    </cfRule>
  </conditionalFormatting>
  <conditionalFormatting sqref="H71">
    <cfRule type="cellIs" dxfId="1" priority="2" operator="greaterThan">
      <formula>0</formula>
    </cfRule>
  </conditionalFormatting>
  <conditionalFormatting sqref="H71">
    <cfRule type="cellIs" dxfId="0" priority="1" operator="greaterThan">
      <formula>0</formula>
    </cfRule>
  </conditionalFormatting>
  <dataValidations count="2">
    <dataValidation type="list" showInputMessage="1" showErrorMessage="1" error="Podaj właściwą stawkęVAT (8 lub 23%)" sqref="I18:I40 I42:I58 I60 I62:I63 I65 I67 I69 I71 I73:I74 I76:I79">
      <formula1>"8%,23%"</formula1>
    </dataValidation>
    <dataValidation type="decimal" allowBlank="1" showInputMessage="1" showErrorMessage="1" errorTitle="stwka" error="Wprowadź liczbę większą od 0. Sprawdż separator części dziesiętnej (przecinek, kropka)_x000a_" promptTitle="stawka" prompt="Podaj stawkę w zł" sqref="G62 G18:G40 G42:G58 G60 G65 G67 G69 G71 G73:G74 G76:G79">
      <formula1>0</formula1>
      <formula2>100000000000</formula2>
    </dataValidation>
  </dataValidations>
  <pageMargins left="0.7" right="0.7" top="0.75" bottom="0.75" header="0.3" footer="0.3"/>
  <pageSetup paperSize="9"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pakiet 2 PUSTY</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1223 N.Lutówko Jarosław Tyborski</dc:creator>
  <cp:lastModifiedBy>1223 N.Lutówko Przemysław Hermann</cp:lastModifiedBy>
  <cp:lastPrinted>2020-10-23T06:19:19Z</cp:lastPrinted>
  <dcterms:created xsi:type="dcterms:W3CDTF">2020-10-20T07:58:29Z</dcterms:created>
  <dcterms:modified xsi:type="dcterms:W3CDTF">2020-10-26T11:21:46Z</dcterms:modified>
</cp:coreProperties>
</file>